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71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ancel/Documents/Personal/FTD/FTD MDAY/Recipes/"/>
    </mc:Choice>
  </mc:AlternateContent>
  <xr:revisionPtr revIDLastSave="0" documentId="13_ncr:1_{EF58FC75-C896-C545-ABC4-F138E8543F84}" xr6:coauthVersionLast="47" xr6:coauthVersionMax="47" xr10:uidLastSave="{00000000-0000-0000-0000-000000000000}"/>
  <bookViews>
    <workbookView xWindow="0" yWindow="740" windowWidth="28800" windowHeight="11620" tabRatio="705" firstSheet="2" activeTab="2" xr2:uid="{00000000-000D-0000-FFFF-FFFF00000000}"/>
  </bookViews>
  <sheets>
    <sheet name="Floral Costs" sheetId="3" r:id="rId1"/>
    <sheet name="Hardgood Costs" sheetId="2" r:id="rId2"/>
    <sheet name="V5477" sheetId="101" r:id="rId3"/>
    <sheet name="23-V3" sheetId="104" r:id="rId4"/>
    <sheet name="V20" sheetId="91" r:id="rId5"/>
    <sheet name="FSG pink and red " sheetId="128" r:id="rId6"/>
    <sheet name="V5-P" sheetId="116" r:id="rId7"/>
    <sheet name="NEW-V15G" sheetId="105" r:id="rId8"/>
    <sheet name="Red Rose Cinched" sheetId="118" r:id="rId9"/>
    <sheet name="Red Rose GD " sheetId="122" r:id="rId10"/>
    <sheet name="B59" sheetId="126" r:id="rId11"/>
    <sheet name="Pink Rose GD" sheetId="119" r:id="rId12"/>
    <sheet name="Lavender Rose GD" sheetId="120" r:id="rId13"/>
    <sheet name="C5375" sheetId="124" r:id="rId14"/>
    <sheet name="FLRS" sheetId="125" r:id="rId15"/>
    <sheet name="DG" sheetId="127" r:id="rId16"/>
  </sheets>
  <externalReferences>
    <externalReference r:id="rId17"/>
    <externalReference r:id="rId18"/>
    <externalReference r:id="rId19"/>
    <externalReference r:id="rId20"/>
    <externalReference r:id="rId21"/>
    <externalReference r:id="rId22"/>
  </externalReferences>
  <definedNames>
    <definedName name="__COL1">'[1]KPI 6'!$B:$B,'[1]KPI 6'!$D:$D,'[1]KPI 6'!$F:$F,'[1]KPI 6'!$H:$H,'[1]KPI 6'!$L:$L,'[1]KPI 6'!$N:$N,'[1]KPI 6'!$P:$P,'[1]KPI 6'!$R:$R,'[1]KPI 6'!$V:$V,'[1]KPI 6'!$X:$X,'[1]KPI 6'!$Z:$Z,'[1]KPI 6'!$AB:$AB</definedName>
    <definedName name="__IntlFixup" hidden="1">TRUE</definedName>
    <definedName name="_COL1">'[1]KPI 6'!$B$1:$B$65536,'[1]KPI 6'!$D$1:$D$65536,'[1]KPI 6'!$F$1:$F$65536,'[1]KPI 6'!$H$1:$H$65536,'[1]KPI 6'!$L$1:$L$65536,'[1]KPI 6'!$N$1:$N$65536,'[1]KPI 6'!$P$1:$P$65536,'[1]KPI 6'!$R$1:$R$65536,'[1]KPI 6'!$V$1:$V$65536,'[1]KPI 6'!$X$1:$X$65536,'[1]KPI 6'!$Z$1:$Z$65536,'[1]KPI 6'!$AB$1:$AB$65536</definedName>
    <definedName name="_Order1" hidden="1">255</definedName>
    <definedName name="_Order2" hidden="1">255</definedName>
    <definedName name="balancesheet" localSheetId="5">#REF!</definedName>
    <definedName name="balancesheet">#REF!</definedName>
    <definedName name="BALSHT" localSheetId="5">#REF!</definedName>
    <definedName name="BALSHT">#REF!</definedName>
    <definedName name="CAPEX" localSheetId="5">#REF!</definedName>
    <definedName name="CAPEX">#REF!</definedName>
    <definedName name="CAPEX2" localSheetId="5">#REF!</definedName>
    <definedName name="CAPEX2">#REF!</definedName>
    <definedName name="CARD" localSheetId="5">#REF!</definedName>
    <definedName name="CARD">#REF!</definedName>
    <definedName name="Cases">[2]Cover!$G$25:$G$27</definedName>
    <definedName name="Channels">'[3]Reference Data'!$A$2:$A$28</definedName>
    <definedName name="CIQWBGuid" hidden="1">"7b6b9547-9a5c-45b4-aac4-8b111d839060"</definedName>
    <definedName name="COL">'[1]KPI 6'!$AB$1:$AB$65536,'[1]KPI 6'!$Z$1:$Z$65536,'[1]KPI 6'!$X$1:$X$65536,'[1]KPI 6'!$V$1:$V$65536,'[1]KPI 6'!$R$1:$R$65536,'[1]KPI 6'!$P$1:$P$65536,'[1]KPI 6'!$N$1:$N$65536,'[1]KPI 6'!$L$1:$L$65536,'[1]KPI 6'!$H$1:$H$65536,'[1]KPI 6'!$F$1:$F$65536,'[1]KPI 6'!$D$1:$D$65536,'[1]KPI 6'!$B$1:$B$65536</definedName>
    <definedName name="data" localSheetId="5">#REF!</definedName>
    <definedName name="data">#REF!</definedName>
    <definedName name="data2">'[4]Loan Data'!$F$16</definedName>
    <definedName name="data3">'[4]Loan Data'!$I$16</definedName>
    <definedName name="data4">'[4]Loan Data'!$F$17</definedName>
    <definedName name="data5">'[4]Loan Data'!$I$17</definedName>
    <definedName name="data6">'[4]Loan Data'!$I$18</definedName>
    <definedName name="_xlnm.Database" localSheetId="5">#REF!</definedName>
    <definedName name="_xlnm.Database">#REF!</definedName>
    <definedName name="Dilutive__Summary_" localSheetId="5">#REF!</definedName>
    <definedName name="Dilutive__Summary_">#REF!</definedName>
    <definedName name="display_area_3" localSheetId="5">#REF!</definedName>
    <definedName name="display_area_3">#REF!</definedName>
    <definedName name="DTS" localSheetId="5">#REF!</definedName>
    <definedName name="DTS">#REF!</definedName>
    <definedName name="Entered_Pmt">'[4]Loan Data'!$I$21</definedName>
    <definedName name="FTDA" localSheetId="5">#REF!</definedName>
    <definedName name="FTDA">#REF!</definedName>
    <definedName name="FTDC" localSheetId="5">#REF!</definedName>
    <definedName name="FTDC">#REF!</definedName>
    <definedName name="GAP">'[1]KPI 6'!$A$28:$IV$28,'[1]KPI 6'!$A$32:$IV$32,'[1]KPI 6'!$A$34:$IV$34,'[1]KPI 6'!$A$36:$IV$36,'[1]KPI 6'!$A$38:$IV$38,'[1]KPI 6'!$A$40:$IV$40,'[1]KPI 6'!$A$42:$IV$42,'[1]KPI 6'!$A$44:$IV$44,'[1]KPI 6'!$A$25:$IV$25,'[1]KPI 6'!$A$10:$IV$10,'[1]KPI 6'!$A$13:$IV$13,'[1]KPI 6'!$A$16:$IV$16,'[1]KPI 6'!$A$19:$IV$19,'[1]KPI 6'!$A$22:$IV$22,'[1]KPI 6'!$A$24:$IV$24</definedName>
    <definedName name="IQ_ACCOUNT_CHANGE" hidden="1">"c1449"</definedName>
    <definedName name="IQ_ACCOUNTS_PAY" hidden="1">"c1343"</definedName>
    <definedName name="IQ_ACCR_INT_PAY" hidden="1">"c1"</definedName>
    <definedName name="IQ_ACCR_INT_PAY_CF" hidden="1">"c2"</definedName>
    <definedName name="IQ_ACCR_INT_RECEIV" hidden="1">"c3"</definedName>
    <definedName name="IQ_ACCR_INT_RECEIV_CF" hidden="1">"c4"</definedName>
    <definedName name="IQ_ACCRUED_EXP" hidden="1">"c1341"</definedName>
    <definedName name="IQ_ACCT_RECV_10YR_ANN_GROWTH" hidden="1">"c1924"</definedName>
    <definedName name="IQ_ACCT_RECV_1YR_ANN_GROWTH" hidden="1">"c1919"</definedName>
    <definedName name="IQ_ACCT_RECV_2YR_ANN_GROWTH" hidden="1">"c1920"</definedName>
    <definedName name="IQ_ACCT_RECV_3YR_ANN_GROWTH" hidden="1">"c1921"</definedName>
    <definedName name="IQ_ACCT_RECV_5YR_ANN_GROWTH" hidden="1">"c1922"</definedName>
    <definedName name="IQ_ACCT_RECV_7YR_ANN_GROWTH" hidden="1">"c1923"</definedName>
    <definedName name="IQ_ACCUM_DEP" hidden="1">"c1340"</definedName>
    <definedName name="IQ_ACCUMULATED_PENSION_OBLIGATION" hidden="1">"c2244"</definedName>
    <definedName name="IQ_ACCUMULATED_PENSION_OBLIGATION_DOMESTIC" hidden="1">"c2657"</definedName>
    <definedName name="IQ_ACCUMULATED_PENSION_OBLIGATION_FOREIGN" hidden="1">"c2665"</definedName>
    <definedName name="IQ_ACQ_COST_SUB" hidden="1">"c2125"</definedName>
    <definedName name="IQ_ACQ_COSTS_CAPITALIZED" hidden="1">"c5"</definedName>
    <definedName name="IQ_ACQUIRE_REAL_ESTATE_CF" hidden="1">"c6"</definedName>
    <definedName name="IQ_ACQUISITION_RE_ASSETS" hidden="1">"c1628"</definedName>
    <definedName name="IQ_AD" hidden="1">"c7"</definedName>
    <definedName name="IQ_ADD_PAID_IN" hidden="1">"c1344"</definedName>
    <definedName name="IQ_ADJ_AVG_BANK_ASSETS" hidden="1">"c2671"</definedName>
    <definedName name="IQ_ADMIN_RATIO" hidden="1">"c2784"</definedName>
    <definedName name="IQ_ADVERTISING" hidden="1">"c2246"</definedName>
    <definedName name="IQ_ADVERTISING_MARKETING" hidden="1">"c1566"</definedName>
    <definedName name="IQ_AE" hidden="1">"c8"</definedName>
    <definedName name="IQ_AE_BNK" hidden="1">"c9"</definedName>
    <definedName name="IQ_AE_BR" hidden="1">"c10"</definedName>
    <definedName name="IQ_AE_FIN" hidden="1">"c11"</definedName>
    <definedName name="IQ_AE_INS" hidden="1">"c12"</definedName>
    <definedName name="IQ_AE_REIT" hidden="1">"c13"</definedName>
    <definedName name="IQ_AE_UTI" hidden="1">"c14"</definedName>
    <definedName name="IQ_AH_EARNED" hidden="1">"c2744"</definedName>
    <definedName name="IQ_AH_POLICY_BENEFITS_EXP" hidden="1">"c2789"</definedName>
    <definedName name="IQ_AIR_AIRPLANES_NOT_IN_SERVICE" hidden="1">"c2842"</definedName>
    <definedName name="IQ_AIR_AIRPLANES_SUBLEASED" hidden="1">"c2841"</definedName>
    <definedName name="IQ_AIR_ASK" hidden="1">"c2813"</definedName>
    <definedName name="IQ_AIR_ASK_INCREASE" hidden="1">"c2826"</definedName>
    <definedName name="IQ_AIR_ASM" hidden="1">"c2812"</definedName>
    <definedName name="IQ_AIR_ASM_INCREASE" hidden="1">"c2825"</definedName>
    <definedName name="IQ_AIR_AVG_AGE" hidden="1">"c2843"</definedName>
    <definedName name="IQ_AIR_BREAK_EVEN_FACTOR" hidden="1">"c2822"</definedName>
    <definedName name="IQ_AIR_CAPITAL_LEASE" hidden="1">"c2833"</definedName>
    <definedName name="IQ_AIR_COMPLETION_FACTOR" hidden="1">"c2824"</definedName>
    <definedName name="IQ_AIR_ENPLANED_PSGRS" hidden="1">"c2809"</definedName>
    <definedName name="IQ_AIR_FUEL_CONSUMED" hidden="1">"c2806"</definedName>
    <definedName name="IQ_AIR_FUEL_CONSUMED_L" hidden="1">"c2807"</definedName>
    <definedName name="IQ_AIR_FUEL_COST" hidden="1">"c2803"</definedName>
    <definedName name="IQ_AIR_FUEL_COST_L" hidden="1">"c2804"</definedName>
    <definedName name="IQ_AIR_FUEL_EXP" hidden="1">"c2802"</definedName>
    <definedName name="IQ_AIR_FUEL_EXP_PERCENT" hidden="1">"c2805"</definedName>
    <definedName name="IQ_AIR_LEASED" hidden="1">"c2835"</definedName>
    <definedName name="IQ_AIR_LOAD_FACTOR" hidden="1">"c2823"</definedName>
    <definedName name="IQ_AIR_NEW_AIRPLANES" hidden="1">"c2839"</definedName>
    <definedName name="IQ_AIR_OPER_EXP_ASK" hidden="1">"c2821"</definedName>
    <definedName name="IQ_AIR_OPER_EXP_ASM" hidden="1">"c2820"</definedName>
    <definedName name="IQ_AIR_OPER_LEASE" hidden="1">"c2834"</definedName>
    <definedName name="IQ_AIR_OPER_REV_YIELD_ASK" hidden="1">"c2819"</definedName>
    <definedName name="IQ_AIR_OPER_REV_YIELD_ASM" hidden="1">"c2818"</definedName>
    <definedName name="IQ_AIR_OPTIONS" hidden="1">"c2837"</definedName>
    <definedName name="IQ_AIR_ORDERS" hidden="1">"c2836"</definedName>
    <definedName name="IQ_AIR_OWNED" hidden="1">"c2832"</definedName>
    <definedName name="IQ_AIR_PSGR_REV_YIELD_ASK" hidden="1">"c2817"</definedName>
    <definedName name="IQ_AIR_PSGR_REV_YIELD_ASM" hidden="1">"c2816"</definedName>
    <definedName name="IQ_AIR_PSGR_REV_YIELD_RPK" hidden="1">"c2815"</definedName>
    <definedName name="IQ_AIR_PSGR_REV_YIELD_RPM" hidden="1">"c2814"</definedName>
    <definedName name="IQ_AIR_PURCHASE_RIGHTS" hidden="1">"c2838"</definedName>
    <definedName name="IQ_AIR_RETIRED_AIRPLANES" hidden="1">"c2840"</definedName>
    <definedName name="IQ_AIR_REV_PSGRS_CARRIED" hidden="1">"c2808"</definedName>
    <definedName name="IQ_AIR_REV_SCHEDULED_SERVICE" hidden="1">"c2830"</definedName>
    <definedName name="IQ_AIR_RPK" hidden="1">"c2811"</definedName>
    <definedName name="IQ_AIR_RPM" hidden="1">"c2810"</definedName>
    <definedName name="IQ_AIR_STAGE_LENGTH" hidden="1">"c2828"</definedName>
    <definedName name="IQ_AIR_STAGE_LENGTH_KM" hidden="1">"c2829"</definedName>
    <definedName name="IQ_AIR_TOTAL" hidden="1">"c2831"</definedName>
    <definedName name="IQ_AIR_UTILIZATION" hidden="1">"c2827"</definedName>
    <definedName name="IQ_ALLOW_BORROW_CONST" hidden="1">"c15"</definedName>
    <definedName name="IQ_ALLOW_CONST" hidden="1">"c1342"</definedName>
    <definedName name="IQ_ALLOW_DOUBT_ACCT" hidden="1">"c2092"</definedName>
    <definedName name="IQ_ALLOW_EQUITY_CONST" hidden="1">"c16"</definedName>
    <definedName name="IQ_ALLOW_LL" hidden="1">"c17"</definedName>
    <definedName name="IQ_ALLOWANCE_10YR_ANN_GROWTH" hidden="1">"c18"</definedName>
    <definedName name="IQ_ALLOWANCE_1YR_ANN_GROWTH" hidden="1">"c19"</definedName>
    <definedName name="IQ_ALLOWANCE_2YR_ANN_GROWTH" hidden="1">"c20"</definedName>
    <definedName name="IQ_ALLOWANCE_3YR_ANN_GROWTH" hidden="1">"c21"</definedName>
    <definedName name="IQ_ALLOWANCE_5YR_ANN_GROWTH" hidden="1">"c22"</definedName>
    <definedName name="IQ_ALLOWANCE_7YR_ANN_GROWTH" hidden="1">"c23"</definedName>
    <definedName name="IQ_ALLOWANCE_CHARGE_OFFS" hidden="1">"c24"</definedName>
    <definedName name="IQ_ALLOWANCE_NON_PERF_LOANS" hidden="1">"c25"</definedName>
    <definedName name="IQ_ALLOWANCE_TOTAL_LOANS" hidden="1">"c26"</definedName>
    <definedName name="IQ_AMORTIZATION" hidden="1">"c1591"</definedName>
    <definedName name="IQ_AMT_OUT" hidden="1">"c2145"</definedName>
    <definedName name="IQ_ANNU_DISTRIBUTION_UNIT" hidden="1">"c3004"</definedName>
    <definedName name="IQ_ANNUALIZED_DIVIDEND" hidden="1">"c1579"</definedName>
    <definedName name="IQ_ANNUITY_LIAB" hidden="1">"c27"</definedName>
    <definedName name="IQ_ANNUITY_PAY" hidden="1">"c28"</definedName>
    <definedName name="IQ_ANNUITY_POLICY_EXP" hidden="1">"c29"</definedName>
    <definedName name="IQ_ANNUITY_REC" hidden="1">"c30"</definedName>
    <definedName name="IQ_ANNUITY_REV" hidden="1">"c31"</definedName>
    <definedName name="IQ_AP" hidden="1">"c32"</definedName>
    <definedName name="IQ_AP_BNK" hidden="1">"c33"</definedName>
    <definedName name="IQ_AP_BR" hidden="1">"c34"</definedName>
    <definedName name="IQ_AP_FIN" hidden="1">"c35"</definedName>
    <definedName name="IQ_AP_INS" hidden="1">"c36"</definedName>
    <definedName name="IQ_AP_REIT" hidden="1">"c37"</definedName>
    <definedName name="IQ_AP_UTI" hidden="1">"c38"</definedName>
    <definedName name="IQ_APIC" hidden="1">"c39"</definedName>
    <definedName name="IQ_AR" hidden="1">"c40"</definedName>
    <definedName name="IQ_AR_BR" hidden="1">"c41"</definedName>
    <definedName name="IQ_AR_LT" hidden="1">"c42"</definedName>
    <definedName name="IQ_AR_REIT" hidden="1">"c43"</definedName>
    <definedName name="IQ_AR_TURNS" hidden="1">"c44"</definedName>
    <definedName name="IQ_AR_UTI" hidden="1">"c45"</definedName>
    <definedName name="IQ_ARPU" hidden="1">"c2126"</definedName>
    <definedName name="IQ_ASSET_MGMT_FEE" hidden="1">"c46"</definedName>
    <definedName name="IQ_ASSET_TURNS" hidden="1">"c47"</definedName>
    <definedName name="IQ_ASSET_WRITEDOWN" hidden="1">"c48"</definedName>
    <definedName name="IQ_ASSET_WRITEDOWN_BNK" hidden="1">"c49"</definedName>
    <definedName name="IQ_ASSET_WRITEDOWN_BR" hidden="1">"c50"</definedName>
    <definedName name="IQ_ASSET_WRITEDOWN_CF" hidden="1">"c51"</definedName>
    <definedName name="IQ_ASSET_WRITEDOWN_CF_BNK" hidden="1">"c52"</definedName>
    <definedName name="IQ_ASSET_WRITEDOWN_CF_BR" hidden="1">"c53"</definedName>
    <definedName name="IQ_ASSET_WRITEDOWN_CF_FIN" hidden="1">"c54"</definedName>
    <definedName name="IQ_ASSET_WRITEDOWN_CF_INS" hidden="1">"c55"</definedName>
    <definedName name="IQ_ASSET_WRITEDOWN_CF_REIT" hidden="1">"c56"</definedName>
    <definedName name="IQ_ASSET_WRITEDOWN_CF_UTI" hidden="1">"c57"</definedName>
    <definedName name="IQ_ASSET_WRITEDOWN_FIN" hidden="1">"c58"</definedName>
    <definedName name="IQ_ASSET_WRITEDOWN_INS" hidden="1">"c59"</definedName>
    <definedName name="IQ_ASSET_WRITEDOWN_REIT" hidden="1">"c60"</definedName>
    <definedName name="IQ_ASSET_WRITEDOWN_UTI" hidden="1">"c61"</definedName>
    <definedName name="IQ_ASSETS_CAP_LEASE_DEPR" hidden="1">"c2068"</definedName>
    <definedName name="IQ_ASSETS_CAP_LEASE_GROSS" hidden="1">"c2069"</definedName>
    <definedName name="IQ_ASSETS_OPER_LEASE_DEPR" hidden="1">"c2070"</definedName>
    <definedName name="IQ_ASSETS_OPER_LEASE_GROSS" hidden="1">"c2071"</definedName>
    <definedName name="IQ_ASSUMED_AH_EARNED" hidden="1">"c2741"</definedName>
    <definedName name="IQ_ASSUMED_EARNED" hidden="1">"c2731"</definedName>
    <definedName name="IQ_ASSUMED_LIFE_EARNED" hidden="1">"c2736"</definedName>
    <definedName name="IQ_ASSUMED_LIFE_IN_FORCE" hidden="1">"c2766"</definedName>
    <definedName name="IQ_ASSUMED_PC_EARNED" hidden="1">"c2746"</definedName>
    <definedName name="IQ_ASSUMED_WRITTEN" hidden="1">"c2725"</definedName>
    <definedName name="IQ_AUDITOR_NAME" hidden="1">"c1539"</definedName>
    <definedName name="IQ_AUDITOR_OPINION" hidden="1">"c1540"</definedName>
    <definedName name="IQ_AUTO_WRITTEN" hidden="1">"c62"</definedName>
    <definedName name="IQ_AVG_BANK_ASSETS" hidden="1">"c2072"</definedName>
    <definedName name="IQ_AVG_BANK_LOANS" hidden="1">"c2073"</definedName>
    <definedName name="IQ_AVG_DAILY_VOL" hidden="1">"c65"</definedName>
    <definedName name="IQ_AVG_INT_BEAR_LIAB" hidden="1">"c66"</definedName>
    <definedName name="IQ_AVG_INT_BEAR_LIAB_10YR_ANN_GROWTH" hidden="1">"c67"</definedName>
    <definedName name="IQ_AVG_INT_BEAR_LIAB_1YR_ANN_GROWTH" hidden="1">"c68"</definedName>
    <definedName name="IQ_AVG_INT_BEAR_LIAB_2YR_ANN_GROWTH" hidden="1">"c69"</definedName>
    <definedName name="IQ_AVG_INT_BEAR_LIAB_3YR_ANN_GROWTH" hidden="1">"c70"</definedName>
    <definedName name="IQ_AVG_INT_BEAR_LIAB_5YR_ANN_GROWTH" hidden="1">"c71"</definedName>
    <definedName name="IQ_AVG_INT_BEAR_LIAB_7YR_ANN_GROWTH" hidden="1">"c72"</definedName>
    <definedName name="IQ_AVG_INT_EARN_ASSETS" hidden="1">"c73"</definedName>
    <definedName name="IQ_AVG_INT_EARN_ASSETS_10YR_ANN_GROWTH" hidden="1">"c74"</definedName>
    <definedName name="IQ_AVG_INT_EARN_ASSETS_1YR_ANN_GROWTH" hidden="1">"c75"</definedName>
    <definedName name="IQ_AVG_INT_EARN_ASSETS_2YR_ANN_GROWTH" hidden="1">"c76"</definedName>
    <definedName name="IQ_AVG_INT_EARN_ASSETS_3YR_ANN_GROWTH" hidden="1">"c77"</definedName>
    <definedName name="IQ_AVG_INT_EARN_ASSETS_5YR_ANN_GROWTH" hidden="1">"c78"</definedName>
    <definedName name="IQ_AVG_INT_EARN_ASSETS_7YR_ANN_GROWTH" hidden="1">"c79"</definedName>
    <definedName name="IQ_AVG_MKTCAP" hidden="1">"c80"</definedName>
    <definedName name="IQ_AVG_PRICE" hidden="1">"c81"</definedName>
    <definedName name="IQ_AVG_SHAREOUTSTANDING" hidden="1">"c83"</definedName>
    <definedName name="IQ_AVG_TEV" hidden="1">"c84"</definedName>
    <definedName name="IQ_AVG_VOLUME" hidden="1">"c1346"</definedName>
    <definedName name="IQ_BANK_DEBT" hidden="1">"c2544"</definedName>
    <definedName name="IQ_BANK_DEBT_PCT" hidden="1">"c2545"</definedName>
    <definedName name="IQ_BASIC_EPS_EXCL" hidden="1">"c85"</definedName>
    <definedName name="IQ_BASIC_EPS_INCL" hidden="1">"c86"</definedName>
    <definedName name="IQ_BASIC_NORMAL_EPS" hidden="1">"c1592"</definedName>
    <definedName name="IQ_BASIC_WEIGHT" hidden="1">"c87"</definedName>
    <definedName name="IQ_BENCHMARK_SECURITY" hidden="1">"c2154"</definedName>
    <definedName name="IQ_BENCHMARK_SPRD" hidden="1">"c2153"</definedName>
    <definedName name="IQ_BETA" hidden="1">"c2133"</definedName>
    <definedName name="IQ_BETA_1YR" hidden="1">"c1966"</definedName>
    <definedName name="IQ_BETA_1YR_RSQ" hidden="1">"c2132"</definedName>
    <definedName name="IQ_BETA_2YR" hidden="1">"c1965"</definedName>
    <definedName name="IQ_BETA_2YR_RSQ" hidden="1">"c2131"</definedName>
    <definedName name="IQ_BETA_5YR" hidden="1">"c88"</definedName>
    <definedName name="IQ_BETA_5YR_RSQ" hidden="1">"c2130"</definedName>
    <definedName name="IQ_BIG_INT_BEAR_CD" hidden="1">"c89"</definedName>
    <definedName name="IQ_BOARD_MEMBER" hidden="1">"c96"</definedName>
    <definedName name="IQ_BOARD_MEMBER_BACKGROUND" hidden="1">"c2101"</definedName>
    <definedName name="IQ_BOARD_MEMBER_TITLE" hidden="1">"c97"</definedName>
    <definedName name="IQ_BOND_COUPON" hidden="1">"c2183"</definedName>
    <definedName name="IQ_BOND_COUPON_TYPE" hidden="1">"c2184"</definedName>
    <definedName name="IQ_BOND_PRICE" hidden="1">"c2162"</definedName>
    <definedName name="IQ_BROK_COMISSION" hidden="1">"c98"</definedName>
    <definedName name="IQ_BROK_COMMISSION" hidden="1">"c3514"</definedName>
    <definedName name="IQ_BUILDINGS" hidden="1">"c99"</definedName>
    <definedName name="IQ_BUS_SEG_ASSETS" hidden="1">"c4067"</definedName>
    <definedName name="IQ_BUS_SEG_ASSETS_ABS" hidden="1">"c4089"</definedName>
    <definedName name="IQ_BUS_SEG_ASSETS_TOTAL" hidden="1">"c4112"</definedName>
    <definedName name="IQ_BUS_SEG_CAPEX" hidden="1">"c4079"</definedName>
    <definedName name="IQ_BUS_SEG_CAPEX_ABS" hidden="1">"c4101"</definedName>
    <definedName name="IQ_BUS_SEG_CAPEX_TOTAL" hidden="1">"c4116"</definedName>
    <definedName name="IQ_BUS_SEG_DA" hidden="1">"c4078"</definedName>
    <definedName name="IQ_BUS_SEG_DA_ABS" hidden="1">"c4100"</definedName>
    <definedName name="IQ_BUS_SEG_DA_TOTAL" hidden="1">"c4115"</definedName>
    <definedName name="IQ_BUS_SEG_EARNINGS_OP" hidden="1">"c4063"</definedName>
    <definedName name="IQ_BUS_SEG_EARNINGS_OP_ABS" hidden="1">"c4085"</definedName>
    <definedName name="IQ_BUS_SEG_EARNINGS_OP_TOTAL" hidden="1">"c4108"</definedName>
    <definedName name="IQ_BUS_SEG_EBT" hidden="1">"c4064"</definedName>
    <definedName name="IQ_BUS_SEG_EBT_ABS" hidden="1">"c4086"</definedName>
    <definedName name="IQ_BUS_SEG_EBT_TOTAL" hidden="1">"c4110"</definedName>
    <definedName name="IQ_BUS_SEG_GP" hidden="1">"c4066"</definedName>
    <definedName name="IQ_BUS_SEG_GP_ABS" hidden="1">"c4088"</definedName>
    <definedName name="IQ_BUS_SEG_GP_TOTAL" hidden="1">"c4109"</definedName>
    <definedName name="IQ_BUS_SEG_INC_TAX" hidden="1">"c4077"</definedName>
    <definedName name="IQ_BUS_SEG_INC_TAX_ABS" hidden="1">"c4099"</definedName>
    <definedName name="IQ_BUS_SEG_INC_TAX_TOTAL" hidden="1">"c4114"</definedName>
    <definedName name="IQ_BUS_SEG_INTEREST_EXP" hidden="1">"c4076"</definedName>
    <definedName name="IQ_BUS_SEG_INTEREST_EXP_ABS" hidden="1">"c4098"</definedName>
    <definedName name="IQ_BUS_SEG_INTEREST_EXP_TOTAL" hidden="1">"c4113"</definedName>
    <definedName name="IQ_BUS_SEG_NAME" hidden="1">"c5482"</definedName>
    <definedName name="IQ_BUS_SEG_NAME_ABS" hidden="1">"c5483"</definedName>
    <definedName name="IQ_BUS_SEG_NI" hidden="1">"c4065"</definedName>
    <definedName name="IQ_BUS_SEG_NI_ABS" hidden="1">"c4087"</definedName>
    <definedName name="IQ_BUS_SEG_NI_TOTAL" hidden="1">"c4111"</definedName>
    <definedName name="IQ_BUS_SEG_OPER_INC" hidden="1">"c4062"</definedName>
    <definedName name="IQ_BUS_SEG_OPER_INC_ABS" hidden="1">"c4084"</definedName>
    <definedName name="IQ_BUS_SEG_OPER_INC_TOTAL" hidden="1">"c4107"</definedName>
    <definedName name="IQ_BUS_SEG_REV" hidden="1">"c4068"</definedName>
    <definedName name="IQ_BUS_SEG_REV_ABS" hidden="1">"c4090"</definedName>
    <definedName name="IQ_BUS_SEG_REV_TOTAL" hidden="1">"c4106"</definedName>
    <definedName name="IQ_BUSINESS_DESCRIPTION" hidden="1">"c322"</definedName>
    <definedName name="IQ_BV_OVER_SHARES" hidden="1">"c1349"</definedName>
    <definedName name="IQ_BV_SHARE" hidden="1">"c100"</definedName>
    <definedName name="IQ_CABLE_ARPU" hidden="1">"c2869"</definedName>
    <definedName name="IQ_CABLE_ARPU_ANALOG" hidden="1">"c2864"</definedName>
    <definedName name="IQ_CABLE_ARPU_BASIC" hidden="1">"c2866"</definedName>
    <definedName name="IQ_CABLE_ARPU_BBAND" hidden="1">"c2867"</definedName>
    <definedName name="IQ_CABLE_ARPU_DIG" hidden="1">"c2865"</definedName>
    <definedName name="IQ_CABLE_ARPU_PHONE" hidden="1">"c2868"</definedName>
    <definedName name="IQ_CABLE_BASIC_PENETRATION" hidden="1">"c2850"</definedName>
    <definedName name="IQ_CABLE_BBAND_PENETRATION" hidden="1">"c2852"</definedName>
    <definedName name="IQ_CABLE_BBAND_PENETRATION_THP" hidden="1">"c2851"</definedName>
    <definedName name="IQ_CABLE_CHURN" hidden="1">"c2874"</definedName>
    <definedName name="IQ_CABLE_CHURN_BASIC" hidden="1">"c2871"</definedName>
    <definedName name="IQ_CABLE_CHURN_BBAND" hidden="1">"c2872"</definedName>
    <definedName name="IQ_CABLE_CHURN_DIG" hidden="1">"c2870"</definedName>
    <definedName name="IQ_CABLE_CHURN_PHONE" hidden="1">"c2873"</definedName>
    <definedName name="IQ_CABLE_HOMES_PER_MILE" hidden="1">"c2849"</definedName>
    <definedName name="IQ_CABLE_HP_BBAND" hidden="1">"c2845"</definedName>
    <definedName name="IQ_CABLE_HP_DIG" hidden="1">"c2844"</definedName>
    <definedName name="IQ_CABLE_HP_PHONE" hidden="1">"c2846"</definedName>
    <definedName name="IQ_CABLE_MILES_PASSED" hidden="1">"c2848"</definedName>
    <definedName name="IQ_CABLE_OTHER_REV" hidden="1">"c2882"</definedName>
    <definedName name="IQ_CABLE_PHONE_PENETRATION" hidden="1">"c2853"</definedName>
    <definedName name="IQ_CABLE_PROGRAMMING_COSTS" hidden="1">"c2884"</definedName>
    <definedName name="IQ_CABLE_REV_ADVERT" hidden="1">"c2880"</definedName>
    <definedName name="IQ_CABLE_REV_ANALOG" hidden="1">"c2875"</definedName>
    <definedName name="IQ_CABLE_REV_BASIC" hidden="1">"c2877"</definedName>
    <definedName name="IQ_CABLE_REV_BBAND" hidden="1">"c2878"</definedName>
    <definedName name="IQ_CABLE_REV_COMMERCIAL" hidden="1">"c2881"</definedName>
    <definedName name="IQ_CABLE_REV_DIG" hidden="1">"c2876"</definedName>
    <definedName name="IQ_CABLE_REV_PHONE" hidden="1">"c2879"</definedName>
    <definedName name="IQ_CABLE_RGU" hidden="1">"c2863"</definedName>
    <definedName name="IQ_CABLE_SUBS_ANALOG" hidden="1">"c2855"</definedName>
    <definedName name="IQ_CABLE_SUBS_BASIC" hidden="1">"c2857"</definedName>
    <definedName name="IQ_CABLE_SUBS_BBAND" hidden="1">"c2858"</definedName>
    <definedName name="IQ_CABLE_SUBS_BUNDLED" hidden="1">"c2861"</definedName>
    <definedName name="IQ_CABLE_SUBS_DIG" hidden="1">"c2856"</definedName>
    <definedName name="IQ_CABLE_SUBS_NON_VIDEO" hidden="1">"c2860"</definedName>
    <definedName name="IQ_CABLE_SUBS_PHONE" hidden="1">"c2859"</definedName>
    <definedName name="IQ_CABLE_SUBS_TOTAL" hidden="1">"c2862"</definedName>
    <definedName name="IQ_CABLE_THP" hidden="1">"c2847"</definedName>
    <definedName name="IQ_CABLE_TOTAL_PENETRATION" hidden="1">"c2854"</definedName>
    <definedName name="IQ_CABLE_TOTAL_REV" hidden="1">"c2883"</definedName>
    <definedName name="IQ_CAL_Q" hidden="1">"c101"</definedName>
    <definedName name="IQ_CAL_Y" hidden="1">"c102"</definedName>
    <definedName name="IQ_CALC_TYPE_BS" hidden="1">"c3086"</definedName>
    <definedName name="IQ_CALC_TYPE_CF" hidden="1">"c3085"</definedName>
    <definedName name="IQ_CALC_TYPE_IS" hidden="1">"c3084"</definedName>
    <definedName name="IQ_CALL_DATE_SCHEDULE" hidden="1">"c2481"</definedName>
    <definedName name="IQ_CALL_FEATURE" hidden="1">"c2197"</definedName>
    <definedName name="IQ_CALL_PRICE_SCHEDULE" hidden="1">"c2482"</definedName>
    <definedName name="IQ_CALLABLE" hidden="1">"c2196"</definedName>
    <definedName name="IQ_CAP_LOSS_CF_1YR" hidden="1">"c3474"</definedName>
    <definedName name="IQ_CAP_LOSS_CF_2YR" hidden="1">"c3475"</definedName>
    <definedName name="IQ_CAP_LOSS_CF_3YR" hidden="1">"c3476"</definedName>
    <definedName name="IQ_CAP_LOSS_CF_4YR" hidden="1">"c3477"</definedName>
    <definedName name="IQ_CAP_LOSS_CF_5YR" hidden="1">"c3478"</definedName>
    <definedName name="IQ_CAP_LOSS_CF_AFTER_FIVE" hidden="1">"c3479"</definedName>
    <definedName name="IQ_CAP_LOSS_CF_MAX_YEAR" hidden="1">"c3482"</definedName>
    <definedName name="IQ_CAP_LOSS_CF_NO_EXP" hidden="1">"c3480"</definedName>
    <definedName name="IQ_CAP_LOSS_CF_TOTAL" hidden="1">"c3481"</definedName>
    <definedName name="IQ_CAPEX" hidden="1">"c103"</definedName>
    <definedName name="IQ_CAPEX_10YR_ANN_GROWTH" hidden="1">"c104"</definedName>
    <definedName name="IQ_CAPEX_1YR_ANN_GROWTH" hidden="1">"c105"</definedName>
    <definedName name="IQ_CAPEX_2YR_ANN_GROWTH" hidden="1">"c106"</definedName>
    <definedName name="IQ_CAPEX_3YR_ANN_GROWTH" hidden="1">"c107"</definedName>
    <definedName name="IQ_CAPEX_5YR_ANN_GROWTH" hidden="1">"c108"</definedName>
    <definedName name="IQ_CAPEX_7YR_ANN_GROWTH" hidden="1">"c109"</definedName>
    <definedName name="IQ_CAPEX_BNK" hidden="1">"c110"</definedName>
    <definedName name="IQ_CAPEX_BR" hidden="1">"c111"</definedName>
    <definedName name="IQ_CAPEX_FIN" hidden="1">"c112"</definedName>
    <definedName name="IQ_CAPEX_INS" hidden="1">"c113"</definedName>
    <definedName name="IQ_CAPEX_UTI" hidden="1">"c114"</definedName>
    <definedName name="IQ_CAPITAL_LEASE" hidden="1">"c1350"</definedName>
    <definedName name="IQ_CAPITAL_LEASES" hidden="1">"c115"</definedName>
    <definedName name="IQ_CAPITAL_LEASES_TOTAL" hidden="1">"c3031"</definedName>
    <definedName name="IQ_CAPITAL_LEASES_TOTAL_PCT" hidden="1">"c2506"</definedName>
    <definedName name="IQ_CAPITALIZED_INTEREST" hidden="1">"c3460"</definedName>
    <definedName name="IQ_CAPITALIZED_INTEREST_BOP" hidden="1">"c3459"</definedName>
    <definedName name="IQ_CAPITALIZED_INTEREST_EOP" hidden="1">"c3464"</definedName>
    <definedName name="IQ_CAPITALIZED_INTEREST_EXP" hidden="1">"c3461"</definedName>
    <definedName name="IQ_CAPITALIZED_INTEREST_OTHER_ADJ" hidden="1">"c3463"</definedName>
    <definedName name="IQ_CAPITALIZED_INTEREST_WRITE_OFF" hidden="1">"c3462"</definedName>
    <definedName name="IQ_CASH" hidden="1">"c1458"</definedName>
    <definedName name="IQ_CASH_ACQUIRE_CF" hidden="1">"c116"</definedName>
    <definedName name="IQ_CASH_CONVERSION" hidden="1">"c117"</definedName>
    <definedName name="IQ_CASH_DUE_BANKS" hidden="1">"c1351"</definedName>
    <definedName name="IQ_CASH_EQUIV" hidden="1">"c118"</definedName>
    <definedName name="IQ_CASH_FINAN" hidden="1">"c119"</definedName>
    <definedName name="IQ_CASH_INTEREST" hidden="1">"c120"</definedName>
    <definedName name="IQ_CASH_INVEST" hidden="1">"c121"</definedName>
    <definedName name="IQ_CASH_OPER" hidden="1">"c122"</definedName>
    <definedName name="IQ_CASH_SEGREG" hidden="1">"c123"</definedName>
    <definedName name="IQ_CASH_SHARE" hidden="1">"c1911"</definedName>
    <definedName name="IQ_CASH_ST" hidden="1">"c1355"</definedName>
    <definedName name="IQ_CASH_ST_INVEST" hidden="1">"c124"</definedName>
    <definedName name="IQ_CASH_TAXES" hidden="1">"c125"</definedName>
    <definedName name="IQ_CEDED_AH_EARNED" hidden="1">"c2743"</definedName>
    <definedName name="IQ_CEDED_CLAIM_EXP_INCUR" hidden="1">"c2756"</definedName>
    <definedName name="IQ_CEDED_CLAIM_EXP_PAID" hidden="1">"c2759"</definedName>
    <definedName name="IQ_CEDED_CLAIM_EXP_RES" hidden="1">"c2753"</definedName>
    <definedName name="IQ_CEDED_EARNED" hidden="1">"c2733"</definedName>
    <definedName name="IQ_CEDED_LIFE_EARNED" hidden="1">"c2738"</definedName>
    <definedName name="IQ_CEDED_LIFE_IN_FORCE" hidden="1">"c2768"</definedName>
    <definedName name="IQ_CEDED_PC_EARNED" hidden="1">"c2748"</definedName>
    <definedName name="IQ_CEDED_WRITTEN" hidden="1">"c2727"</definedName>
    <definedName name="IQ_CFO_10YR_ANN_GROWTH" hidden="1">"c126"</definedName>
    <definedName name="IQ_CFO_1YR_ANN_GROWTH" hidden="1">"c127"</definedName>
    <definedName name="IQ_CFO_2YR_ANN_GROWTH" hidden="1">"c128"</definedName>
    <definedName name="IQ_CFO_3YR_ANN_GROWTH" hidden="1">"c129"</definedName>
    <definedName name="IQ_CFO_5YR_ANN_GROWTH" hidden="1">"c130"</definedName>
    <definedName name="IQ_CFO_7YR_ANN_GROWTH" hidden="1">"c131"</definedName>
    <definedName name="IQ_CFO_CURRENT_LIAB" hidden="1">"c132"</definedName>
    <definedName name="IQ_CH">110000</definedName>
    <definedName name="IQ_CHANGE_AP" hidden="1">"c133"</definedName>
    <definedName name="IQ_CHANGE_AP_BNK" hidden="1">"c134"</definedName>
    <definedName name="IQ_CHANGE_AP_BR" hidden="1">"c135"</definedName>
    <definedName name="IQ_CHANGE_AP_FIN" hidden="1">"c136"</definedName>
    <definedName name="IQ_CHANGE_AP_INS" hidden="1">"c137"</definedName>
    <definedName name="IQ_CHANGE_AP_REIT" hidden="1">"c138"</definedName>
    <definedName name="IQ_CHANGE_AP_UTI" hidden="1">"c139"</definedName>
    <definedName name="IQ_CHANGE_AR" hidden="1">"c140"</definedName>
    <definedName name="IQ_CHANGE_AR_BNK" hidden="1">"c141"</definedName>
    <definedName name="IQ_CHANGE_AR_BR" hidden="1">"c142"</definedName>
    <definedName name="IQ_CHANGE_AR_FIN" hidden="1">"c143"</definedName>
    <definedName name="IQ_CHANGE_AR_INS" hidden="1">"c144"</definedName>
    <definedName name="IQ_CHANGE_AR_REIT" hidden="1">"c145"</definedName>
    <definedName name="IQ_CHANGE_AR_UTI" hidden="1">"c146"</definedName>
    <definedName name="IQ_CHANGE_DEF_TAX" hidden="1">"c147"</definedName>
    <definedName name="IQ_CHANGE_DEPOSIT_ACCT" hidden="1">"c148"</definedName>
    <definedName name="IQ_CHANGE_INC_TAX" hidden="1">"c149"</definedName>
    <definedName name="IQ_CHANGE_INS_RES_LIAB" hidden="1">"c150"</definedName>
    <definedName name="IQ_CHANGE_INVENTORY" hidden="1">"c151"</definedName>
    <definedName name="IQ_CHANGE_NET_OPER_ASSETS" hidden="1">"c3592"</definedName>
    <definedName name="IQ_CHANGE_NET_WORKING_CAPITAL" hidden="1">"c1909"</definedName>
    <definedName name="IQ_CHANGE_OTHER_NET_OPER_ASSETS" hidden="1">"c3593"</definedName>
    <definedName name="IQ_CHANGE_OTHER_NET_OPER_ASSETS_BNK" hidden="1">"c3594"</definedName>
    <definedName name="IQ_CHANGE_OTHER_NET_OPER_ASSETS_BR" hidden="1">"c3595"</definedName>
    <definedName name="IQ_CHANGE_OTHER_NET_OPER_ASSETS_FIN" hidden="1">"c3596"</definedName>
    <definedName name="IQ_CHANGE_OTHER_NET_OPER_ASSETS_INS" hidden="1">"c3597"</definedName>
    <definedName name="IQ_CHANGE_OTHER_NET_OPER_ASSETS_REIT" hidden="1">"c3598"</definedName>
    <definedName name="IQ_CHANGE_OTHER_NET_OPER_ASSETS_UTI" hidden="1">"c3599"</definedName>
    <definedName name="IQ_CHANGE_OTHER_WORK_CAP" hidden="1">"c152"</definedName>
    <definedName name="IQ_CHANGE_OTHER_WORK_CAP_BNK" hidden="1">"c153"</definedName>
    <definedName name="IQ_CHANGE_OTHER_WORK_CAP_BR" hidden="1">"c154"</definedName>
    <definedName name="IQ_CHANGE_OTHER_WORK_CAP_FIN" hidden="1">"c155"</definedName>
    <definedName name="IQ_CHANGE_OTHER_WORK_CAP_INS" hidden="1">"c156"</definedName>
    <definedName name="IQ_CHANGE_OTHER_WORK_CAP_REIT" hidden="1">"c157"</definedName>
    <definedName name="IQ_CHANGE_OTHER_WORK_CAP_UTI" hidden="1">"c158"</definedName>
    <definedName name="IQ_CHANGE_TRADING_ASSETS" hidden="1">"c159"</definedName>
    <definedName name="IQ_CHANGE_UNEARN_REV" hidden="1">"c160"</definedName>
    <definedName name="IQ_CHANGE_WORK_CAP" hidden="1">"c161"</definedName>
    <definedName name="IQ_CHANGES_WORK_CAP" hidden="1">"c1357"</definedName>
    <definedName name="IQ_CHARGE_OFFS_GROSS" hidden="1">"c162"</definedName>
    <definedName name="IQ_CHARGE_OFFS_NET" hidden="1">"c163"</definedName>
    <definedName name="IQ_CHARGE_OFFS_RECOVERED" hidden="1">"c164"</definedName>
    <definedName name="IQ_CHARGE_OFFS_TOTAL_AVG_LOANS" hidden="1">"c165"</definedName>
    <definedName name="IQ_CITY" hidden="1">"c166"</definedName>
    <definedName name="IQ_CL_DUE_AFTER_FIVE" hidden="1">"c167"</definedName>
    <definedName name="IQ_CL_DUE_CY" hidden="1">"c168"</definedName>
    <definedName name="IQ_CL_DUE_CY1" hidden="1">"c169"</definedName>
    <definedName name="IQ_CL_DUE_CY2" hidden="1">"c170"</definedName>
    <definedName name="IQ_CL_DUE_CY3" hidden="1">"c171"</definedName>
    <definedName name="IQ_CL_DUE_CY4" hidden="1">"c172"</definedName>
    <definedName name="IQ_CL_DUE_NEXT_FIVE" hidden="1">"c173"</definedName>
    <definedName name="IQ_CL_OBLIGATION_IMMEDIATE" hidden="1">"c2253"</definedName>
    <definedName name="IQ_CLASSA_OPTIONS_BEG_OS" hidden="1">"c2679"</definedName>
    <definedName name="IQ_CLASSA_OPTIONS_CANCELLED" hidden="1">"c2682"</definedName>
    <definedName name="IQ_CLASSA_OPTIONS_END_OS" hidden="1">"c2683"</definedName>
    <definedName name="IQ_CLASSA_OPTIONS_EXERCISED" hidden="1">"c2681"</definedName>
    <definedName name="IQ_CLASSA_OPTIONS_GRANTED" hidden="1">"c2680"</definedName>
    <definedName name="IQ_CLASSA_OPTIONS_STRIKE_PRICE_OS" hidden="1">"c2684"</definedName>
    <definedName name="IQ_CLASSA_OUTSTANDING_BS_DATE" hidden="1">"c1971"</definedName>
    <definedName name="IQ_CLASSA_OUTSTANDING_FILING_DATE" hidden="1">"c1973"</definedName>
    <definedName name="IQ_CLASSA_STRIKE_PRICE_GRANTED" hidden="1">"c2685"</definedName>
    <definedName name="IQ_CLASSA_WARRANTS_BEG_OS" hidden="1">"c2705"</definedName>
    <definedName name="IQ_CLASSA_WARRANTS_CANCELLED" hidden="1">"c2708"</definedName>
    <definedName name="IQ_CLASSA_WARRANTS_END_OS" hidden="1">"c2709"</definedName>
    <definedName name="IQ_CLASSA_WARRANTS_EXERCISED" hidden="1">"c2707"</definedName>
    <definedName name="IQ_CLASSA_WARRANTS_ISSUED" hidden="1">"c2706"</definedName>
    <definedName name="IQ_CLASSA_WARRANTS_STRIKE_PRICE_ISSUED" hidden="1">"c2711"</definedName>
    <definedName name="IQ_CLASSA_WARRANTS_STRIKE_PRICE_OS" hidden="1">"c2710"</definedName>
    <definedName name="IQ_CLOSEPRICE" hidden="1">"c174"</definedName>
    <definedName name="IQ_CLOSEPRICE_ADJ" hidden="1">"c2115"</definedName>
    <definedName name="IQ_COGS" hidden="1">"c175"</definedName>
    <definedName name="IQ_COMBINED_RATIO" hidden="1">"c176"</definedName>
    <definedName name="IQ_COMMERCIAL_DOM" hidden="1">"c177"</definedName>
    <definedName name="IQ_COMMERCIAL_FIRE_WRITTEN" hidden="1">"c178"</definedName>
    <definedName name="IQ_COMMERCIAL_MORT" hidden="1">"c179"</definedName>
    <definedName name="IQ_COMMISS_FEES" hidden="1">"c180"</definedName>
    <definedName name="IQ_COMMISSION_DEF" hidden="1">"c181"</definedName>
    <definedName name="IQ_COMMON" hidden="1">"c182"</definedName>
    <definedName name="IQ_COMMON_APIC" hidden="1">"c183"</definedName>
    <definedName name="IQ_COMMON_APIC_BNK" hidden="1">"c184"</definedName>
    <definedName name="IQ_COMMON_APIC_BR" hidden="1">"c185"</definedName>
    <definedName name="IQ_COMMON_APIC_FIN" hidden="1">"c186"</definedName>
    <definedName name="IQ_COMMON_APIC_INS" hidden="1">"c187"</definedName>
    <definedName name="IQ_COMMON_APIC_REIT" hidden="1">"c188"</definedName>
    <definedName name="IQ_COMMON_APIC_UTI" hidden="1">"c189"</definedName>
    <definedName name="IQ_COMMON_DIV" hidden="1">"c3006"</definedName>
    <definedName name="IQ_COMMON_DIV_CF" hidden="1">"c190"</definedName>
    <definedName name="IQ_COMMON_EQUITY_10YR_ANN_GROWTH" hidden="1">"c191"</definedName>
    <definedName name="IQ_COMMON_EQUITY_1YR_ANN_GROWTH" hidden="1">"c192"</definedName>
    <definedName name="IQ_COMMON_EQUITY_2YR_ANN_GROWTH" hidden="1">"c193"</definedName>
    <definedName name="IQ_COMMON_EQUITY_3YR_ANN_GROWTH" hidden="1">"c194"</definedName>
    <definedName name="IQ_COMMON_EQUITY_5YR_ANN_GROWTH" hidden="1">"c195"</definedName>
    <definedName name="IQ_COMMON_EQUITY_7YR_ANN_GROWTH" hidden="1">"c196"</definedName>
    <definedName name="IQ_COMMON_ISSUED" hidden="1">"c197"</definedName>
    <definedName name="IQ_COMMON_ISSUED_BNK" hidden="1">"c198"</definedName>
    <definedName name="IQ_COMMON_ISSUED_BR" hidden="1">"c199"</definedName>
    <definedName name="IQ_COMMON_ISSUED_FIN" hidden="1">"c200"</definedName>
    <definedName name="IQ_COMMON_ISSUED_INS" hidden="1">"c201"</definedName>
    <definedName name="IQ_COMMON_ISSUED_REIT" hidden="1">"c202"</definedName>
    <definedName name="IQ_COMMON_ISSUED_UTI" hidden="1">"c203"</definedName>
    <definedName name="IQ_COMMON_PER_ADR" hidden="1">"c204"</definedName>
    <definedName name="IQ_COMMON_PREF_DIV_CF" hidden="1">"c205"</definedName>
    <definedName name="IQ_COMMON_REP" hidden="1">"c206"</definedName>
    <definedName name="IQ_COMMON_REP_BNK" hidden="1">"c207"</definedName>
    <definedName name="IQ_COMMON_REP_BR" hidden="1">"c208"</definedName>
    <definedName name="IQ_COMMON_REP_FIN" hidden="1">"c209"</definedName>
    <definedName name="IQ_COMMON_REP_INS" hidden="1">"c210"</definedName>
    <definedName name="IQ_COMMON_REP_REIT" hidden="1">"c211"</definedName>
    <definedName name="IQ_COMMON_REP_UTI" hidden="1">"c212"</definedName>
    <definedName name="IQ_COMMON_STOCK" hidden="1">"c1358"</definedName>
    <definedName name="IQ_COMP_BENEFITS" hidden="1">"c213"</definedName>
    <definedName name="IQ_COMPANY_ADDRESS" hidden="1">"c214"</definedName>
    <definedName name="IQ_COMPANY_ID" hidden="1">"c3513"</definedName>
    <definedName name="IQ_COMPANY_NAME" hidden="1">"c215"</definedName>
    <definedName name="IQ_COMPANY_NAME_LONG" hidden="1">"c1585"</definedName>
    <definedName name="IQ_COMPANY_PHONE" hidden="1">"c216"</definedName>
    <definedName name="IQ_COMPANY_STATUS" hidden="1">"c2097"</definedName>
    <definedName name="IQ_COMPANY_STREET1" hidden="1">"c217"</definedName>
    <definedName name="IQ_COMPANY_STREET2" hidden="1">"c218"</definedName>
    <definedName name="IQ_COMPANY_TICKER" hidden="1">"c219"</definedName>
    <definedName name="IQ_COMPANY_TYPE" hidden="1">"c2096"</definedName>
    <definedName name="IQ_COMPANY_WEBSITE" hidden="1">"c220"</definedName>
    <definedName name="IQ_COMPANY_ZIP" hidden="1">"c221"</definedName>
    <definedName name="IQ_CONSTRUCTION_LOANS" hidden="1">"c222"</definedName>
    <definedName name="IQ_CONSUMER_LOANS" hidden="1">"c223"</definedName>
    <definedName name="IQ_CONV_DATE" hidden="1">"c2191"</definedName>
    <definedName name="IQ_CONV_EXP_DATE" hidden="1">"c3043"</definedName>
    <definedName name="IQ_CONV_PREMIUM" hidden="1">"c2195"</definedName>
    <definedName name="IQ_CONV_PRICE" hidden="1">"c2193"</definedName>
    <definedName name="IQ_CONV_RATIO" hidden="1">"c2192"</definedName>
    <definedName name="IQ_CONV_SECURITY" hidden="1">"c2189"</definedName>
    <definedName name="IQ_CONV_SECURITY_ISSUER" hidden="1">"c2190"</definedName>
    <definedName name="IQ_CONV_SECURITY_PRICE" hidden="1">"c2194"</definedName>
    <definedName name="IQ_CONVERT" hidden="1">"c2536"</definedName>
    <definedName name="IQ_CONVERT_PCT" hidden="1">"c2537"</definedName>
    <definedName name="IQ_CONVEXITY" hidden="1">"c2182"</definedName>
    <definedName name="IQ_COST_BORROWING" hidden="1">"c2936"</definedName>
    <definedName name="IQ_COST_BORROWINGS" hidden="1">"c225"</definedName>
    <definedName name="IQ_COST_REV" hidden="1">"c226"</definedName>
    <definedName name="IQ_COST_REVENUE" hidden="1">"c1359"</definedName>
    <definedName name="IQ_COST_SAVINGS" hidden="1">"c227"</definedName>
    <definedName name="IQ_COST_SERVICE" hidden="1">"c228"</definedName>
    <definedName name="IQ_COST_TOTAL_BORROWINGS" hidden="1">"c229"</definedName>
    <definedName name="IQ_COUNTRY_NAME" hidden="1">"c230"</definedName>
    <definedName name="IQ_COVERED_POPS" hidden="1">"c2124"</definedName>
    <definedName name="IQ_CP" hidden="1">"c2495"</definedName>
    <definedName name="IQ_CP_PCT" hidden="1">"c2496"</definedName>
    <definedName name="IQ_CQ">5000</definedName>
    <definedName name="IQ_CREDIT_CARD_FEE_BNK" hidden="1">"c231"</definedName>
    <definedName name="IQ_CREDIT_CARD_FEE_FIN" hidden="1">"c1583"</definedName>
    <definedName name="IQ_CREDIT_LOSS_CF" hidden="1">"c232"</definedName>
    <definedName name="IQ_CUMULATIVE_SPLIT_FACTOR" hidden="1">"c2094"</definedName>
    <definedName name="IQ_CURR_DOMESTIC_TAXES" hidden="1">"c2074"</definedName>
    <definedName name="IQ_CURR_FOREIGN_TAXES" hidden="1">"c2075"</definedName>
    <definedName name="IQ_CURRENCY_FACTOR_BS" hidden="1">"c233"</definedName>
    <definedName name="IQ_CURRENCY_FACTOR_IS" hidden="1">"c234"</definedName>
    <definedName name="IQ_CURRENCY_GAIN" hidden="1">"c235"</definedName>
    <definedName name="IQ_CURRENCY_GAIN_BR" hidden="1">"c236"</definedName>
    <definedName name="IQ_CURRENCY_GAIN_FIN" hidden="1">"c237"</definedName>
    <definedName name="IQ_CURRENCY_GAIN_INS" hidden="1">"c238"</definedName>
    <definedName name="IQ_CURRENCY_GAIN_REIT" hidden="1">"c239"</definedName>
    <definedName name="IQ_CURRENCY_GAIN_UTI" hidden="1">"c240"</definedName>
    <definedName name="IQ_CURRENT_PORT" hidden="1">"c241"</definedName>
    <definedName name="IQ_CURRENT_PORT_BNK" hidden="1">"c242"</definedName>
    <definedName name="IQ_CURRENT_PORT_DEBT" hidden="1">"c243"</definedName>
    <definedName name="IQ_CURRENT_PORT_DEBT_BNK" hidden="1">"c244"</definedName>
    <definedName name="IQ_CURRENT_PORT_DEBT_BR" hidden="1">"c1567"</definedName>
    <definedName name="IQ_CURRENT_PORT_DEBT_FIN" hidden="1">"c1568"</definedName>
    <definedName name="IQ_CURRENT_PORT_DEBT_INS" hidden="1">"c1569"</definedName>
    <definedName name="IQ_CURRENT_PORT_DEBT_REIT" hidden="1">"c1570"</definedName>
    <definedName name="IQ_CURRENT_PORT_DEBT_UTI" hidden="1">"c1571"</definedName>
    <definedName name="IQ_CURRENT_PORT_FHLB_DEBT" hidden="1">"c5657"</definedName>
    <definedName name="IQ_CURRENT_PORT_LEASES" hidden="1">"c245"</definedName>
    <definedName name="IQ_CURRENT_PORT_PCT" hidden="1">"c2541"</definedName>
    <definedName name="IQ_CURRENT_RATIO" hidden="1">"c246"</definedName>
    <definedName name="IQ_CY">10000</definedName>
    <definedName name="IQ_DA" hidden="1">"c247"</definedName>
    <definedName name="IQ_DA_BR" hidden="1">"c248"</definedName>
    <definedName name="IQ_DA_CF" hidden="1">"c249"</definedName>
    <definedName name="IQ_DA_CF_BNK" hidden="1">"c250"</definedName>
    <definedName name="IQ_DA_CF_BR" hidden="1">"c251"</definedName>
    <definedName name="IQ_DA_CF_FIN" hidden="1">"c252"</definedName>
    <definedName name="IQ_DA_CF_INS" hidden="1">"c253"</definedName>
    <definedName name="IQ_DA_CF_REIT" hidden="1">"c254"</definedName>
    <definedName name="IQ_DA_CF_UTI" hidden="1">"c255"</definedName>
    <definedName name="IQ_DA_EBITDA" hidden="1">"c5528"</definedName>
    <definedName name="IQ_DA_FIN" hidden="1">"c256"</definedName>
    <definedName name="IQ_DA_INS" hidden="1">"c257"</definedName>
    <definedName name="IQ_DA_REIT" hidden="1">"c258"</definedName>
    <definedName name="IQ_DA_SUPPL" hidden="1">"c259"</definedName>
    <definedName name="IQ_DA_SUPPL_BR" hidden="1">"c260"</definedName>
    <definedName name="IQ_DA_SUPPL_CF" hidden="1">"c261"</definedName>
    <definedName name="IQ_DA_SUPPL_CF_BNK" hidden="1">"c262"</definedName>
    <definedName name="IQ_DA_SUPPL_CF_BR" hidden="1">"c263"</definedName>
    <definedName name="IQ_DA_SUPPL_CF_FIN" hidden="1">"c264"</definedName>
    <definedName name="IQ_DA_SUPPL_CF_INS" hidden="1">"c265"</definedName>
    <definedName name="IQ_DA_SUPPL_CF_REIT" hidden="1">"c266"</definedName>
    <definedName name="IQ_DA_SUPPL_CF_UTI" hidden="1">"c267"</definedName>
    <definedName name="IQ_DA_SUPPL_FIN" hidden="1">"c268"</definedName>
    <definedName name="IQ_DA_SUPPL_INS" hidden="1">"c269"</definedName>
    <definedName name="IQ_DA_SUPPL_REIT" hidden="1">"c270"</definedName>
    <definedName name="IQ_DA_SUPPL_UTI" hidden="1">"c271"</definedName>
    <definedName name="IQ_DA_UTI" hidden="1">"c272"</definedName>
    <definedName name="IQ_DAILY">500000</definedName>
    <definedName name="IQ_DATED_DATE" hidden="1">"c2185"</definedName>
    <definedName name="IQ_DAY_COUNT" hidden="1">"c2161"</definedName>
    <definedName name="IQ_DAYS_COVER_SHORT" hidden="1">"c1578"</definedName>
    <definedName name="IQ_DAYS_INVENTORY_OUT" hidden="1">"c273"</definedName>
    <definedName name="IQ_DAYS_PAY_OUTST" hidden="1">"c1362"</definedName>
    <definedName name="IQ_DAYS_PAYABLE_OUT" hidden="1">"c274"</definedName>
    <definedName name="IQ_DAYS_SALES_OUT" hidden="1">"c275"</definedName>
    <definedName name="IQ_DAYS_SALES_OUTST" hidden="1">"c1363"</definedName>
    <definedName name="IQ_DEBT_ADJ" hidden="1">"c2515"</definedName>
    <definedName name="IQ_DEBT_ADJ_PCT" hidden="1">"c2516"</definedName>
    <definedName name="IQ_DEBT_EQUIV_NET_PBO" hidden="1">"c2938"</definedName>
    <definedName name="IQ_DEBT_EQUIV_OPER_LEASE" hidden="1">"c2935"</definedName>
    <definedName name="IQ_DEF_ACQ_CST" hidden="1">"c1364"</definedName>
    <definedName name="IQ_DEF_AMORT" hidden="1">"c276"</definedName>
    <definedName name="IQ_DEF_AMORT_BNK" hidden="1">"c277"</definedName>
    <definedName name="IQ_DEF_AMORT_BR" hidden="1">"c278"</definedName>
    <definedName name="IQ_DEF_AMORT_FIN" hidden="1">"c279"</definedName>
    <definedName name="IQ_DEF_AMORT_INS" hidden="1">"c280"</definedName>
    <definedName name="IQ_DEF_AMORT_REIT" hidden="1">"c281"</definedName>
    <definedName name="IQ_DEF_AMORT_UTI" hidden="1">"c282"</definedName>
    <definedName name="IQ_DEF_BENEFIT_INTEREST_COST" hidden="1">"c283"</definedName>
    <definedName name="IQ_DEF_BENEFIT_INTEREST_COST_DOMESTIC" hidden="1">"c2652"</definedName>
    <definedName name="IQ_DEF_BENEFIT_INTEREST_COST_FOREIGN" hidden="1">"c2660"</definedName>
    <definedName name="IQ_DEF_BENEFIT_OTHER_COST" hidden="1">"c284"</definedName>
    <definedName name="IQ_DEF_BENEFIT_OTHER_COST_DOMESTIC" hidden="1">"c2654"</definedName>
    <definedName name="IQ_DEF_BENEFIT_OTHER_COST_FOREIGN" hidden="1">"c2662"</definedName>
    <definedName name="IQ_DEF_BENEFIT_ROA" hidden="1">"c285"</definedName>
    <definedName name="IQ_DEF_BENEFIT_ROA_DOMESTIC" hidden="1">"c2653"</definedName>
    <definedName name="IQ_DEF_BENEFIT_ROA_FOREIGN" hidden="1">"c2661"</definedName>
    <definedName name="IQ_DEF_BENEFIT_SERVICE_COST" hidden="1">"c286"</definedName>
    <definedName name="IQ_DEF_BENEFIT_SERVICE_COST_DOMESTIC" hidden="1">"c2651"</definedName>
    <definedName name="IQ_DEF_BENEFIT_SERVICE_COST_FOREIGN" hidden="1">"c2659"</definedName>
    <definedName name="IQ_DEF_BENEFIT_TOTAL_COST" hidden="1">"c287"</definedName>
    <definedName name="IQ_DEF_BENEFIT_TOTAL_COST_DOMESTIC" hidden="1">"c2655"</definedName>
    <definedName name="IQ_DEF_BENEFIT_TOTAL_COST_FOREIGN" hidden="1">"c2663"</definedName>
    <definedName name="IQ_DEF_CHARGES_BR" hidden="1">"c288"</definedName>
    <definedName name="IQ_DEF_CHARGES_CF" hidden="1">"c289"</definedName>
    <definedName name="IQ_DEF_CHARGES_FIN" hidden="1">"c290"</definedName>
    <definedName name="IQ_DEF_CHARGES_INS" hidden="1">"c291"</definedName>
    <definedName name="IQ_DEF_CHARGES_LT" hidden="1">"c292"</definedName>
    <definedName name="IQ_DEF_CHARGES_LT_BNK" hidden="1">"c293"</definedName>
    <definedName name="IQ_DEF_CHARGES_LT_BR" hidden="1">"c294"</definedName>
    <definedName name="IQ_DEF_CHARGES_LT_FIN" hidden="1">"c295"</definedName>
    <definedName name="IQ_DEF_CHARGES_LT_INS" hidden="1">"c296"</definedName>
    <definedName name="IQ_DEF_CHARGES_LT_REIT" hidden="1">"c297"</definedName>
    <definedName name="IQ_DEF_CHARGES_LT_UTI" hidden="1">"c298"</definedName>
    <definedName name="IQ_DEF_CHARGES_REIT" hidden="1">"c299"</definedName>
    <definedName name="IQ_DEF_CONTRIBUTION_TOTAL_COST" hidden="1">"c300"</definedName>
    <definedName name="IQ_DEF_INC_TAX" hidden="1">"c1365"</definedName>
    <definedName name="IQ_DEF_POLICY_ACQ_COSTS" hidden="1">"c301"</definedName>
    <definedName name="IQ_DEF_POLICY_ACQ_COSTS_CF" hidden="1">"c302"</definedName>
    <definedName name="IQ_DEF_POLICY_AMORT" hidden="1">"c303"</definedName>
    <definedName name="IQ_DEF_TAX_ASSET_LT_BR" hidden="1">"c304"</definedName>
    <definedName name="IQ_DEF_TAX_ASSET_LT_FIN" hidden="1">"c305"</definedName>
    <definedName name="IQ_DEF_TAX_ASSET_LT_INS" hidden="1">"c306"</definedName>
    <definedName name="IQ_DEF_TAX_ASSET_LT_REIT" hidden="1">"c307"</definedName>
    <definedName name="IQ_DEF_TAX_ASSET_LT_UTI" hidden="1">"c308"</definedName>
    <definedName name="IQ_DEF_TAX_ASSETS_CURRENT" hidden="1">"c309"</definedName>
    <definedName name="IQ_DEF_TAX_ASSETS_LT" hidden="1">"c310"</definedName>
    <definedName name="IQ_DEF_TAX_ASSETS_LT_BNK" hidden="1">"c311"</definedName>
    <definedName name="IQ_DEF_TAX_LIAB_CURRENT" hidden="1">"c312"</definedName>
    <definedName name="IQ_DEF_TAX_LIAB_LT" hidden="1">"c313"</definedName>
    <definedName name="IQ_DEF_TAX_LIAB_LT_BNK" hidden="1">"c314"</definedName>
    <definedName name="IQ_DEF_TAX_LIAB_LT_BR" hidden="1">"c315"</definedName>
    <definedName name="IQ_DEF_TAX_LIAB_LT_FIN" hidden="1">"c316"</definedName>
    <definedName name="IQ_DEF_TAX_LIAB_LT_INS" hidden="1">"c317"</definedName>
    <definedName name="IQ_DEF_TAX_LIAB_LT_REIT" hidden="1">"c318"</definedName>
    <definedName name="IQ_DEF_TAX_LIAB_LT_UTI" hidden="1">"c319"</definedName>
    <definedName name="IQ_DEFERRED_DOMESTIC_TAXES" hidden="1">"c2077"</definedName>
    <definedName name="IQ_DEFERRED_FOREIGN_TAXES" hidden="1">"c2078"</definedName>
    <definedName name="IQ_DEFERRED_INC_TAX" hidden="1">"c1447"</definedName>
    <definedName name="IQ_DEFERRED_TAXES" hidden="1">"c1356"</definedName>
    <definedName name="IQ_DEMAND_DEP" hidden="1">"c320"</definedName>
    <definedName name="IQ_DEPOSITS_FIN" hidden="1">"c321"</definedName>
    <definedName name="IQ_DEPOSITS_INTEREST_SECURITIES" hidden="1">"c5509"</definedName>
    <definedName name="IQ_DEPRE_AMORT" hidden="1">"c1360"</definedName>
    <definedName name="IQ_DEPRE_AMORT_SUPPL" hidden="1">"c1593"</definedName>
    <definedName name="IQ_DEPRE_DEPLE" hidden="1">"c1361"</definedName>
    <definedName name="IQ_DEPRE_SUPP" hidden="1">"c1443"</definedName>
    <definedName name="IQ_DESCRIPTION_LONG" hidden="1">"c1520"</definedName>
    <definedName name="IQ_DEVELOP_LAND" hidden="1">"c323"</definedName>
    <definedName name="IQ_DILUT_ADJUST" hidden="1">"c1621"</definedName>
    <definedName name="IQ_DILUT_EPS_EXCL" hidden="1">"c324"</definedName>
    <definedName name="IQ_DILUT_EPS_INCL" hidden="1">"c325"</definedName>
    <definedName name="IQ_DILUT_EPS_NORM" hidden="1">"c1903"</definedName>
    <definedName name="IQ_DILUT_NI" hidden="1">"c2079"</definedName>
    <definedName name="IQ_DILUT_NORMAL_EPS" hidden="1">"c1594"</definedName>
    <definedName name="IQ_DILUT_WEIGHT" hidden="1">"c326"</definedName>
    <definedName name="IQ_DIRECT_AH_EARNED" hidden="1">"c2740"</definedName>
    <definedName name="IQ_DIRECT_EARNED" hidden="1">"c2730"</definedName>
    <definedName name="IQ_DIRECT_LIFE_EARNED" hidden="1">"c2735"</definedName>
    <definedName name="IQ_DIRECT_LIFE_IN_FORCE" hidden="1">"c2765"</definedName>
    <definedName name="IQ_DIRECT_PC_EARNED" hidden="1">"c2745"</definedName>
    <definedName name="IQ_DIRECT_WRITTEN" hidden="1">"c2724"</definedName>
    <definedName name="IQ_DISCONT_OPER" hidden="1">"c1367"</definedName>
    <definedName name="IQ_DISCOUNT_RATE_PENSION_DOMESTIC" hidden="1">"c327"</definedName>
    <definedName name="IQ_DISCOUNT_RATE_PENSION_FOREIGN" hidden="1">"c328"</definedName>
    <definedName name="IQ_DISTR_EXCESS_EARN" hidden="1">"c329"</definedName>
    <definedName name="IQ_DISTRIBUTABLE_CASH" hidden="1">"c3002"</definedName>
    <definedName name="IQ_DISTRIBUTABLE_CASH_PAYOUT" hidden="1">"c3005"</definedName>
    <definedName name="IQ_DISTRIBUTABLE_CASH_SHARE" hidden="1">"c3003"</definedName>
    <definedName name="IQ_DIV_AMOUNT" hidden="1">"c3041"</definedName>
    <definedName name="IQ_DIV_PAYMENT_DATE" hidden="1">"c2205"</definedName>
    <definedName name="IQ_DIV_RECORD_DATE" hidden="1">"c2204"</definedName>
    <definedName name="IQ_DIV_SHARE" hidden="1">"c330"</definedName>
    <definedName name="IQ_DIVEST_CF" hidden="1">"c331"</definedName>
    <definedName name="IQ_DIVID_SHARE" hidden="1">"c1366"</definedName>
    <definedName name="IQ_DIVIDEND_YIELD" hidden="1">"c332"</definedName>
    <definedName name="IQ_DNTM" hidden="1">700000</definedName>
    <definedName name="IQ_DO" hidden="1">"c333"</definedName>
    <definedName name="IQ_DO_ASSETS_CURRENT" hidden="1">"c334"</definedName>
    <definedName name="IQ_DO_ASSETS_LT" hidden="1">"c335"</definedName>
    <definedName name="IQ_DO_CF" hidden="1">"c336"</definedName>
    <definedName name="IQ_DPAC_ACC" hidden="1">"c2799"</definedName>
    <definedName name="IQ_DPAC_AMORT" hidden="1">"c2795"</definedName>
    <definedName name="IQ_DPAC_BEG" hidden="1">"c2791"</definedName>
    <definedName name="IQ_DPAC_COMMISSIONS" hidden="1">"c2792"</definedName>
    <definedName name="IQ_DPAC_END" hidden="1">"c2801"</definedName>
    <definedName name="IQ_DPAC_FX" hidden="1">"c2798"</definedName>
    <definedName name="IQ_DPAC_OTHER_ADJ" hidden="1">"c2800"</definedName>
    <definedName name="IQ_DPAC_OTHERS" hidden="1">"c2793"</definedName>
    <definedName name="IQ_DPAC_PERIOD" hidden="1">"c2794"</definedName>
    <definedName name="IQ_DPAC_REAL_GAIN" hidden="1">"c2797"</definedName>
    <definedName name="IQ_DPAC_UNREAL_GAIN" hidden="1">"c2796"</definedName>
    <definedName name="IQ_DPS_10YR_ANN_GROWTH" hidden="1">"c337"</definedName>
    <definedName name="IQ_DPS_1YR_ANN_GROWTH" hidden="1">"c338"</definedName>
    <definedName name="IQ_DPS_2YR_ANN_GROWTH" hidden="1">"c339"</definedName>
    <definedName name="IQ_DPS_3YR_ANN_GROWTH" hidden="1">"c340"</definedName>
    <definedName name="IQ_DPS_5YR_ANN_GROWTH" hidden="1">"c341"</definedName>
    <definedName name="IQ_DPS_7YR_ANN_GROWTH" hidden="1">"c342"</definedName>
    <definedName name="IQ_DURATION" hidden="1">"c2181"</definedName>
    <definedName name="IQ_EARNING_ASSET_YIELD" hidden="1">"c343"</definedName>
    <definedName name="IQ_EARNING_CO" hidden="1">"c344"</definedName>
    <definedName name="IQ_EARNING_CO_10YR_ANN_GROWTH" hidden="1">"c345"</definedName>
    <definedName name="IQ_EARNING_CO_1YR_ANN_GROWTH" hidden="1">"c346"</definedName>
    <definedName name="IQ_EARNING_CO_2YR_ANN_GROWTH" hidden="1">"c347"</definedName>
    <definedName name="IQ_EARNING_CO_3YR_ANN_GROWTH" hidden="1">"c348"</definedName>
    <definedName name="IQ_EARNING_CO_5YR_ANN_GROWTH" hidden="1">"c349"</definedName>
    <definedName name="IQ_EARNING_CO_7YR_ANN_GROWTH" hidden="1">"c350"</definedName>
    <definedName name="IQ_EARNING_CO_MARGIN" hidden="1">"c351"</definedName>
    <definedName name="IQ_EBIT" hidden="1">"c352"</definedName>
    <definedName name="IQ_EBIT_10YR_ANN_GROWTH" hidden="1">"c353"</definedName>
    <definedName name="IQ_EBIT_1YR_ANN_GROWTH" hidden="1">"c354"</definedName>
    <definedName name="IQ_EBIT_2YR_ANN_GROWTH" hidden="1">"c355"</definedName>
    <definedName name="IQ_EBIT_3YR_ANN_GROWTH" hidden="1">"c356"</definedName>
    <definedName name="IQ_EBIT_5YR_ANN_GROWTH" hidden="1">"c357"</definedName>
    <definedName name="IQ_EBIT_7YR_ANN_GROWTH" hidden="1">"c358"</definedName>
    <definedName name="IQ_EBIT_EQ_INC" hidden="1">"c3498"</definedName>
    <definedName name="IQ_EBIT_EQ_INC_EXCL_SBC" hidden="1">"c3502"</definedName>
    <definedName name="IQ_EBIT_EXCL_SBC" hidden="1">"c3082"</definedName>
    <definedName name="IQ_EBIT_INT" hidden="1">"c360"</definedName>
    <definedName name="IQ_EBIT_MARGIN" hidden="1">"c359"</definedName>
    <definedName name="IQ_EBIT_OVER_IE" hidden="1">"c1369"</definedName>
    <definedName name="IQ_EBITA" hidden="1">"c1910"</definedName>
    <definedName name="IQ_EBITA_10YR_ANN_GROWTH" hidden="1">"c1954"</definedName>
    <definedName name="IQ_EBITA_1YR_ANN_GROWTH" hidden="1">"c1949"</definedName>
    <definedName name="IQ_EBITA_2YR_ANN_GROWTH" hidden="1">"c1950"</definedName>
    <definedName name="IQ_EBITA_3YR_ANN_GROWTH" hidden="1">"c1951"</definedName>
    <definedName name="IQ_EBITA_5YR_ANN_GROWTH" hidden="1">"c1952"</definedName>
    <definedName name="IQ_EBITA_7YR_ANN_GROWTH" hidden="1">"c1953"</definedName>
    <definedName name="IQ_EBITA_EQ_INC" hidden="1">"c3497"</definedName>
    <definedName name="IQ_EBITA_EQ_INC_EXCL_SBC" hidden="1">"c3501"</definedName>
    <definedName name="IQ_EBITA_EXCL_SBC" hidden="1">"c3080"</definedName>
    <definedName name="IQ_EBITA_MARGIN" hidden="1">"c1963"</definedName>
    <definedName name="IQ_EBITDA" hidden="1">"c361"</definedName>
    <definedName name="IQ_EBITDA_10YR_ANN_GROWTH" hidden="1">"c362"</definedName>
    <definedName name="IQ_EBITDA_1YR_ANN_GROWTH" hidden="1">"c363"</definedName>
    <definedName name="IQ_EBITDA_2YR_ANN_GROWTH" hidden="1">"c364"</definedName>
    <definedName name="IQ_EBITDA_3YR_ANN_GROWTH" hidden="1">"c365"</definedName>
    <definedName name="IQ_EBITDA_5YR_ANN_GROWTH" hidden="1">"c366"</definedName>
    <definedName name="IQ_EBITDA_7YR_ANN_GROWTH" hidden="1">"c367"</definedName>
    <definedName name="IQ_EBITDA_CAPEX_INT" hidden="1">"c368"</definedName>
    <definedName name="IQ_EBITDA_CAPEX_OVER_TOTAL_IE" hidden="1">"c1370"</definedName>
    <definedName name="IQ_EBITDA_EQ_INC" hidden="1">"c3496"</definedName>
    <definedName name="IQ_EBITDA_EQ_INC_EXCL_SBC" hidden="1">"c3500"</definedName>
    <definedName name="IQ_EBITDA_EXCL_SBC" hidden="1">"c3081"</definedName>
    <definedName name="IQ_EBITDA_INT" hidden="1">"c373"</definedName>
    <definedName name="IQ_EBITDA_MARGIN" hidden="1">"c372"</definedName>
    <definedName name="IQ_EBITDA_OVER_TOTAL_IE" hidden="1">"c1371"</definedName>
    <definedName name="IQ_EBITDAR" hidden="1">"c2989"</definedName>
    <definedName name="IQ_EBITDAR_EQ_INC" hidden="1">"c3499"</definedName>
    <definedName name="IQ_EBITDAR_EQ_INC_EXCL_SBC" hidden="1">"c3503"</definedName>
    <definedName name="IQ_EBITDAR_EXCL_SBC" hidden="1">"c3083"</definedName>
    <definedName name="IQ_EBT" hidden="1">"c376"</definedName>
    <definedName name="IQ_EBT_BNK" hidden="1">"c377"</definedName>
    <definedName name="IQ_EBT_BR" hidden="1">"c378"</definedName>
    <definedName name="IQ_EBT_EXCL" hidden="1">"c379"</definedName>
    <definedName name="IQ_EBT_EXCL_BNK" hidden="1">"c380"</definedName>
    <definedName name="IQ_EBT_EXCL_BR" hidden="1">"c381"</definedName>
    <definedName name="IQ_EBT_EXCL_FIN" hidden="1">"c382"</definedName>
    <definedName name="IQ_EBT_EXCL_INS" hidden="1">"c383"</definedName>
    <definedName name="IQ_EBT_EXCL_MARGIN" hidden="1">"c1462"</definedName>
    <definedName name="IQ_EBT_EXCL_REIT" hidden="1">"c384"</definedName>
    <definedName name="IQ_EBT_EXCL_UTI" hidden="1">"c385"</definedName>
    <definedName name="IQ_EBT_FIN" hidden="1">"c386"</definedName>
    <definedName name="IQ_EBT_INCL_MARGIN" hidden="1">"c387"</definedName>
    <definedName name="IQ_EBT_INS" hidden="1">"c388"</definedName>
    <definedName name="IQ_EBT_REIT" hidden="1">"c389"</definedName>
    <definedName name="IQ_EBT_UTI" hidden="1">"c390"</definedName>
    <definedName name="IQ_ECS_AUTHORIZED_SHARES" hidden="1">"c5583"</definedName>
    <definedName name="IQ_ECS_AUTHORIZED_SHARES_ABS" hidden="1">"c5597"</definedName>
    <definedName name="IQ_ECS_CONVERT_FACTOR" hidden="1">"c5581"</definedName>
    <definedName name="IQ_ECS_CONVERT_FACTOR_ABS" hidden="1">"c5595"</definedName>
    <definedName name="IQ_ECS_CONVERT_INTO" hidden="1">"c5580"</definedName>
    <definedName name="IQ_ECS_CONVERT_INTO_ABS" hidden="1">"c5594"</definedName>
    <definedName name="IQ_ECS_CONVERT_TYPE" hidden="1">"c5579"</definedName>
    <definedName name="IQ_ECS_CONVERT_TYPE_ABS" hidden="1">"c5593"</definedName>
    <definedName name="IQ_ECS_INACTIVE_DATE" hidden="1">"c5576"</definedName>
    <definedName name="IQ_ECS_INACTIVE_DATE_ABS" hidden="1">"c5590"</definedName>
    <definedName name="IQ_ECS_NAME" hidden="1">"c5571"</definedName>
    <definedName name="IQ_ECS_NAME_ABS" hidden="1">"c5585"</definedName>
    <definedName name="IQ_ECS_NUM_SHAREHOLDERS" hidden="1">"c5584"</definedName>
    <definedName name="IQ_ECS_NUM_SHAREHOLDERS_ABS" hidden="1">"c5598"</definedName>
    <definedName name="IQ_ECS_PAR_VALUE" hidden="1">"c5577"</definedName>
    <definedName name="IQ_ECS_PAR_VALUE_ABS" hidden="1">"c5591"</definedName>
    <definedName name="IQ_ECS_PAR_VALUE_CURRENCY" hidden="1">"c5578"</definedName>
    <definedName name="IQ_ECS_PAR_VALUE_CURRENCY_ABS" hidden="1">"c5592"</definedName>
    <definedName name="IQ_ECS_SHARES_OUT_BS_DATE" hidden="1">"c5572"</definedName>
    <definedName name="IQ_ECS_SHARES_OUT_BS_DATE_ABS" hidden="1">"c5586"</definedName>
    <definedName name="IQ_ECS_SHARES_OUT_FILING_DATE" hidden="1">"c5573"</definedName>
    <definedName name="IQ_ECS_SHARES_OUT_FILING_DATE_ABS" hidden="1">"c5587"</definedName>
    <definedName name="IQ_ECS_START_DATE" hidden="1">"c5575"</definedName>
    <definedName name="IQ_ECS_START_DATE_ABS" hidden="1">"c5589"</definedName>
    <definedName name="IQ_ECS_TYPE" hidden="1">"c5574"</definedName>
    <definedName name="IQ_ECS_TYPE_ABS" hidden="1">"c5588"</definedName>
    <definedName name="IQ_ECS_VOTING" hidden="1">"c5582"</definedName>
    <definedName name="IQ_ECS_VOTING_ABS" hidden="1">"c5596"</definedName>
    <definedName name="IQ_EFFECT_SPECIAL_CHARGE" hidden="1">"c1595"</definedName>
    <definedName name="IQ_EFFECT_TAX_RATE" hidden="1">"c1899"</definedName>
    <definedName name="IQ_EFFICIENCY_RATIO" hidden="1">"c391"</definedName>
    <definedName name="IQ_EMPLOYEES" hidden="1">"c392"</definedName>
    <definedName name="IQ_ENTERPRISE_VALUE" hidden="1">"c1348"</definedName>
    <definedName name="IQ_EPS_10YR_ANN_GROWTH" hidden="1">"c393"</definedName>
    <definedName name="IQ_EPS_1YR_ANN_GROWTH" hidden="1">"c394"</definedName>
    <definedName name="IQ_EPS_2YR_ANN_GROWTH" hidden="1">"c395"</definedName>
    <definedName name="IQ_EPS_3YR_ANN_GROWTH" hidden="1">"c396"</definedName>
    <definedName name="IQ_EPS_5YR_ANN_GROWTH" hidden="1">"c397"</definedName>
    <definedName name="IQ_EPS_7YR_ANN_GROWTH" hidden="1">"c398"</definedName>
    <definedName name="IQ_EPS_NORM" hidden="1">"c1902"</definedName>
    <definedName name="IQ_EQUITY_AFFIL" hidden="1">"c1451"</definedName>
    <definedName name="IQ_EQUITY_METHOD" hidden="1">"c404"</definedName>
    <definedName name="IQ_EQV_OVER_BV" hidden="1">"c1596"</definedName>
    <definedName name="IQ_EQV_OVER_LTM_PRETAX_INC" hidden="1">"c1390"</definedName>
    <definedName name="IQ_ESOP_DEBT" hidden="1">"c1597"</definedName>
    <definedName name="IQ_EV_OVER_EMPLOYEE" hidden="1">"c1428"</definedName>
    <definedName name="IQ_EV_OVER_LTM_EBIT" hidden="1">"c1426"</definedName>
    <definedName name="IQ_EV_OVER_LTM_EBITDA" hidden="1">"c1427"</definedName>
    <definedName name="IQ_EV_OVER_LTM_REVENUE" hidden="1">"c1429"</definedName>
    <definedName name="IQ_EVAL_DATE" hidden="1">"c2180"</definedName>
    <definedName name="IQ_EXCHANGE" hidden="1">"c405"</definedName>
    <definedName name="IQ_EXCISE_TAXES_EXCL_SALES" hidden="1">"c5515"</definedName>
    <definedName name="IQ_EXCISE_TAXES_INCL_SALES" hidden="1">"c5514"</definedName>
    <definedName name="IQ_EXERCISE_PRICE" hidden="1">"c1897"</definedName>
    <definedName name="IQ_EXERCISED" hidden="1">"c406"</definedName>
    <definedName name="IQ_EXP_RETURN_PENSION_DOMESTIC" hidden="1">"c407"</definedName>
    <definedName name="IQ_EXP_RETURN_PENSION_FOREIGN" hidden="1">"c408"</definedName>
    <definedName name="IQ_EXPLORE_DRILL" hidden="1">"c409"</definedName>
    <definedName name="IQ_EXTRA_ACC_ITEMS" hidden="1">"c410"</definedName>
    <definedName name="IQ_EXTRA_ACC_ITEMS_BNK" hidden="1">"c411"</definedName>
    <definedName name="IQ_EXTRA_ACC_ITEMS_BR" hidden="1">"c412"</definedName>
    <definedName name="IQ_EXTRA_ACC_ITEMS_FIN" hidden="1">"c413"</definedName>
    <definedName name="IQ_EXTRA_ACC_ITEMS_INS" hidden="1">"c414"</definedName>
    <definedName name="IQ_EXTRA_ACC_ITEMS_REIT" hidden="1">"c415"</definedName>
    <definedName name="IQ_EXTRA_ACC_ITEMS_UTI" hidden="1">"c416"</definedName>
    <definedName name="IQ_EXTRA_ITEMS" hidden="1">"c1459"</definedName>
    <definedName name="IQ_FDIC" hidden="1">"c417"</definedName>
    <definedName name="IQ_FEDFUNDS_SOLD" hidden="1">"c2256"</definedName>
    <definedName name="IQ_FFO" hidden="1">"c1574"</definedName>
    <definedName name="IQ_FFO_PAYOUT_RATIO" hidden="1">"c3492"</definedName>
    <definedName name="IQ_FH">100000</definedName>
    <definedName name="IQ_FHLB_DEBT" hidden="1">"c423"</definedName>
    <definedName name="IQ_FHLB_DUE_CY" hidden="1">"c2080"</definedName>
    <definedName name="IQ_FHLB_DUE_CY1" hidden="1">"c2081"</definedName>
    <definedName name="IQ_FHLB_DUE_CY2" hidden="1">"c2082"</definedName>
    <definedName name="IQ_FHLB_DUE_CY3" hidden="1">"c2083"</definedName>
    <definedName name="IQ_FHLB_DUE_CY4" hidden="1">"c2084"</definedName>
    <definedName name="IQ_FHLB_DUE_NEXT_FIVE" hidden="1">"c2085"</definedName>
    <definedName name="IQ_FILING_CURRENCY" hidden="1">"c2129"</definedName>
    <definedName name="IQ_FILINGDATE_BS" hidden="1">"c424"</definedName>
    <definedName name="IQ_FILINGDATE_CF" hidden="1">"c425"</definedName>
    <definedName name="IQ_FILINGDATE_IS" hidden="1">"c426"</definedName>
    <definedName name="IQ_FILM_RIGHTS" hidden="1">"c2254"</definedName>
    <definedName name="IQ_FIN_DIV_ASSETS_CURRENT" hidden="1">"c427"</definedName>
    <definedName name="IQ_FIN_DIV_ASSETS_LT" hidden="1">"c428"</definedName>
    <definedName name="IQ_FIN_DIV_DEBT_CURRENT" hidden="1">"c429"</definedName>
    <definedName name="IQ_FIN_DIV_DEBT_LT" hidden="1">"c430"</definedName>
    <definedName name="IQ_FIN_DIV_DEBT_TOTAL" hidden="1">"c5656"</definedName>
    <definedName name="IQ_FIN_DIV_EXP" hidden="1">"c431"</definedName>
    <definedName name="IQ_FIN_DIV_INT_EXP" hidden="1">"c432"</definedName>
    <definedName name="IQ_FIN_DIV_LIAB_CURRENT" hidden="1">"c433"</definedName>
    <definedName name="IQ_FIN_DIV_LIAB_LT" hidden="1">"c434"</definedName>
    <definedName name="IQ_FIN_DIV_LOANS_CURRENT" hidden="1">"c435"</definedName>
    <definedName name="IQ_FIN_DIV_LOANS_LT" hidden="1">"c436"</definedName>
    <definedName name="IQ_FIN_DIV_LT_DEBT_TOTAL" hidden="1">"c5655"</definedName>
    <definedName name="IQ_FIN_DIV_REV" hidden="1">"c437"</definedName>
    <definedName name="IQ_FIN_DIV_ST_DEBT_TOTAL" hidden="1">"c5527"</definedName>
    <definedName name="IQ_FINANCING_CASH" hidden="1">"c1405"</definedName>
    <definedName name="IQ_FINANCING_CASH_SUPPL" hidden="1">"c1406"</definedName>
    <definedName name="IQ_FINISHED_INV" hidden="1">"c438"</definedName>
    <definedName name="IQ_FIRST_INT_DATE" hidden="1">"c2186"</definedName>
    <definedName name="IQ_FIRST_YEAR_LIFE" hidden="1">"c439"</definedName>
    <definedName name="IQ_FIRST_YEAR_LIFE_PREM" hidden="1">"c2787"</definedName>
    <definedName name="IQ_FIRST_YEAR_PREM" hidden="1">"c2786"</definedName>
    <definedName name="IQ_FIRSTPRICINGDATE" hidden="1">"c3050"</definedName>
    <definedName name="IQ_FISCAL_Q" hidden="1">"c440"</definedName>
    <definedName name="IQ_FISCAL_Y" hidden="1">"c441"</definedName>
    <definedName name="IQ_FIVE_PERCENT_OWNER" hidden="1">"c442"</definedName>
    <definedName name="IQ_FIVEPERCENT_PERCENT" hidden="1">"c443"</definedName>
    <definedName name="IQ_FIVEPERCENT_SHARES" hidden="1">"c444"</definedName>
    <definedName name="IQ_FIXED_ASSET_TURNS" hidden="1">"c445"</definedName>
    <definedName name="IQ_FLOAT_PERCENT" hidden="1">"c1575"</definedName>
    <definedName name="IQ_FOREIGN_DEP_IB" hidden="1">"c446"</definedName>
    <definedName name="IQ_FOREIGN_DEP_NON_IB" hidden="1">"c447"</definedName>
    <definedName name="IQ_FOREIGN_EXCHANGE" hidden="1">"c1376"</definedName>
    <definedName name="IQ_FOREIGN_LOANS" hidden="1">"c448"</definedName>
    <definedName name="IQ_FQ">500</definedName>
    <definedName name="IQ_FUEL" hidden="1">"c449"</definedName>
    <definedName name="IQ_FULL_TIME" hidden="1">"c450"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X" hidden="1">"c451"</definedName>
    <definedName name="IQ_FY">1000</definedName>
    <definedName name="IQ_GA_EXP" hidden="1">"c2241"</definedName>
    <definedName name="IQ_GAIN_ASSETS" hidden="1">"c452"</definedName>
    <definedName name="IQ_GAIN_ASSETS_BNK" hidden="1">"c453"</definedName>
    <definedName name="IQ_GAIN_ASSETS_BR" hidden="1">"c454"</definedName>
    <definedName name="IQ_GAIN_ASSETS_CF" hidden="1">"c455"</definedName>
    <definedName name="IQ_GAIN_ASSETS_CF_BNK" hidden="1">"c456"</definedName>
    <definedName name="IQ_GAIN_ASSETS_CF_BR" hidden="1">"c457"</definedName>
    <definedName name="IQ_GAIN_ASSETS_CF_FIN" hidden="1">"c458"</definedName>
    <definedName name="IQ_GAIN_ASSETS_CF_INS" hidden="1">"c459"</definedName>
    <definedName name="IQ_GAIN_ASSETS_CF_REIT" hidden="1">"c460"</definedName>
    <definedName name="IQ_GAIN_ASSETS_CF_UTI" hidden="1">"c461"</definedName>
    <definedName name="IQ_GAIN_ASSETS_FIN" hidden="1">"c462"</definedName>
    <definedName name="IQ_GAIN_ASSETS_INS" hidden="1">"c463"</definedName>
    <definedName name="IQ_GAIN_ASSETS_REIT" hidden="1">"c471"</definedName>
    <definedName name="IQ_GAIN_ASSETS_REV" hidden="1">"c472"</definedName>
    <definedName name="IQ_GAIN_ASSETS_REV_BNK" hidden="1">"c473"</definedName>
    <definedName name="IQ_GAIN_ASSETS_REV_BR" hidden="1">"c474"</definedName>
    <definedName name="IQ_GAIN_ASSETS_REV_FIN" hidden="1">"c475"</definedName>
    <definedName name="IQ_GAIN_ASSETS_REV_INS" hidden="1">"c476"</definedName>
    <definedName name="IQ_GAIN_ASSETS_REV_REIT" hidden="1">"c477"</definedName>
    <definedName name="IQ_GAIN_ASSETS_REV_UTI" hidden="1">"c478"</definedName>
    <definedName name="IQ_GAIN_ASSETS_UTI" hidden="1">"c479"</definedName>
    <definedName name="IQ_GAIN_INVEST" hidden="1">"c1463"</definedName>
    <definedName name="IQ_GAIN_INVEST_BNK" hidden="1">"c1582"</definedName>
    <definedName name="IQ_GAIN_INVEST_BR" hidden="1">"c1464"</definedName>
    <definedName name="IQ_GAIN_INVEST_CF" hidden="1">"c480"</definedName>
    <definedName name="IQ_GAIN_INVEST_CF_BNK" hidden="1">"c481"</definedName>
    <definedName name="IQ_GAIN_INVEST_CF_BR" hidden="1">"c482"</definedName>
    <definedName name="IQ_GAIN_INVEST_CF_FIN" hidden="1">"c483"</definedName>
    <definedName name="IQ_GAIN_INVEST_CF_INS" hidden="1">"c484"</definedName>
    <definedName name="IQ_GAIN_INVEST_CF_REIT" hidden="1">"c485"</definedName>
    <definedName name="IQ_GAIN_INVEST_CF_UTI" hidden="1">"c486"</definedName>
    <definedName name="IQ_GAIN_INVEST_FIN" hidden="1">"c1465"</definedName>
    <definedName name="IQ_GAIN_INVEST_INS" hidden="1">"c1466"</definedName>
    <definedName name="IQ_GAIN_INVEST_REIT" hidden="1">"c1467"</definedName>
    <definedName name="IQ_GAIN_INVEST_REV" hidden="1">"c494"</definedName>
    <definedName name="IQ_GAIN_INVEST_REV_BNK" hidden="1">"c495"</definedName>
    <definedName name="IQ_GAIN_INVEST_REV_BR" hidden="1">"c496"</definedName>
    <definedName name="IQ_GAIN_INVEST_REV_FIN" hidden="1">"c497"</definedName>
    <definedName name="IQ_GAIN_INVEST_REV_INS" hidden="1">"c498"</definedName>
    <definedName name="IQ_GAIN_INVEST_REV_REIT" hidden="1">"c499"</definedName>
    <definedName name="IQ_GAIN_INVEST_REV_UTI" hidden="1">"c500"</definedName>
    <definedName name="IQ_GAIN_INVEST_UTI" hidden="1">"c1468"</definedName>
    <definedName name="IQ_GAIN_LOANS_REC" hidden="1">"c501"</definedName>
    <definedName name="IQ_GAIN_LOANS_RECEIV" hidden="1">"c502"</definedName>
    <definedName name="IQ_GAIN_LOANS_RECEIV_REV_FIN" hidden="1">"c503"</definedName>
    <definedName name="IQ_GAIN_LOANS_REV" hidden="1">"c504"</definedName>
    <definedName name="IQ_GAIN_SALE_ASSETS" hidden="1">"c1377"</definedName>
    <definedName name="IQ_GEO_SEG_ASSETS" hidden="1">"c4069"</definedName>
    <definedName name="IQ_GEO_SEG_ASSETS_ABS" hidden="1">"c4091"</definedName>
    <definedName name="IQ_GEO_SEG_ASSETS_TOTAL" hidden="1">"c4123"</definedName>
    <definedName name="IQ_GEO_SEG_CAPEX" hidden="1">"c4083"</definedName>
    <definedName name="IQ_GEO_SEG_CAPEX_ABS" hidden="1">"c4105"</definedName>
    <definedName name="IQ_GEO_SEG_CAPEX_TOTAL" hidden="1">"c4127"</definedName>
    <definedName name="IQ_GEO_SEG_DA" hidden="1">"c4082"</definedName>
    <definedName name="IQ_GEO_SEG_DA_ABS" hidden="1">"c4104"</definedName>
    <definedName name="IQ_GEO_SEG_DA_TOTAL" hidden="1">"c4126"</definedName>
    <definedName name="IQ_GEO_SEG_EARNINGS_OP" hidden="1">"c4073"</definedName>
    <definedName name="IQ_GEO_SEG_EARNINGS_OP_ABS" hidden="1">"c4095"</definedName>
    <definedName name="IQ_GEO_SEG_EARNINGS_OP_TOTAL" hidden="1">"c4119"</definedName>
    <definedName name="IQ_GEO_SEG_EBT" hidden="1">"c4072"</definedName>
    <definedName name="IQ_GEO_SEG_EBT_ABS" hidden="1">"c4094"</definedName>
    <definedName name="IQ_GEO_SEG_EBT_TOTAL" hidden="1">"c4121"</definedName>
    <definedName name="IQ_GEO_SEG_GP" hidden="1">"c4070"</definedName>
    <definedName name="IQ_GEO_SEG_GP_ABS" hidden="1">"c4092"</definedName>
    <definedName name="IQ_GEO_SEG_GP_TOTAL" hidden="1">"c4120"</definedName>
    <definedName name="IQ_GEO_SEG_INC_TAX" hidden="1">"c4081"</definedName>
    <definedName name="IQ_GEO_SEG_INC_TAX_ABS" hidden="1">"c4103"</definedName>
    <definedName name="IQ_GEO_SEG_INC_TAX_TOTAL" hidden="1">"c4125"</definedName>
    <definedName name="IQ_GEO_SEG_INTEREST_EXP" hidden="1">"c4080"</definedName>
    <definedName name="IQ_GEO_SEG_INTEREST_EXP_ABS" hidden="1">"c4102"</definedName>
    <definedName name="IQ_GEO_SEG_INTEREST_EXP_TOTAL" hidden="1">"c4124"</definedName>
    <definedName name="IQ_GEO_SEG_NAME" hidden="1">"c5484"</definedName>
    <definedName name="IQ_GEO_SEG_NAME_ABS" hidden="1">"c5485"</definedName>
    <definedName name="IQ_GEO_SEG_NI" hidden="1">"c4071"</definedName>
    <definedName name="IQ_GEO_SEG_NI_ABS" hidden="1">"c4093"</definedName>
    <definedName name="IQ_GEO_SEG_NI_TOTAL" hidden="1">"c4122"</definedName>
    <definedName name="IQ_GEO_SEG_OPER_INC" hidden="1">"c4075"</definedName>
    <definedName name="IQ_GEO_SEG_OPER_INC_ABS" hidden="1">"c4097"</definedName>
    <definedName name="IQ_GEO_SEG_OPER_INC_TOTAL" hidden="1">"c4118"</definedName>
    <definedName name="IQ_GEO_SEG_REV" hidden="1">"c4074"</definedName>
    <definedName name="IQ_GEO_SEG_REV_ABS" hidden="1">"c4096"</definedName>
    <definedName name="IQ_GEO_SEG_REV_TOTAL" hidden="1">"c4117"</definedName>
    <definedName name="IQ_GOODWILL_NET" hidden="1">"c1380"</definedName>
    <definedName name="IQ_GP" hidden="1">"c511"</definedName>
    <definedName name="IQ_GP_10YR_ANN_GROWTH" hidden="1">"c512"</definedName>
    <definedName name="IQ_GP_1YR_ANN_GROWTH" hidden="1">"c513"</definedName>
    <definedName name="IQ_GP_2YR_ANN_GROWTH" hidden="1">"c514"</definedName>
    <definedName name="IQ_GP_3YR_ANN_GROWTH" hidden="1">"c515"</definedName>
    <definedName name="IQ_GP_5YR_ANN_GROWTH" hidden="1">"c516"</definedName>
    <definedName name="IQ_GP_7YR_ANN_GROWTH" hidden="1">"c517"</definedName>
    <definedName name="IQ_GPPE" hidden="1">"c518"</definedName>
    <definedName name="IQ_GROSS_AH_EARNED" hidden="1">"c2742"</definedName>
    <definedName name="IQ_GROSS_CLAIM_EXP_INCUR" hidden="1">"c2755"</definedName>
    <definedName name="IQ_GROSS_CLAIM_EXP_PAID" hidden="1">"c2758"</definedName>
    <definedName name="IQ_GROSS_CLAIM_EXP_RES" hidden="1">"c2752"</definedName>
    <definedName name="IQ_GROSS_DIVID" hidden="1">"c1446"</definedName>
    <definedName name="IQ_GROSS_EARNED" hidden="1">"c2732"</definedName>
    <definedName name="IQ_GROSS_LIFE_EARNED" hidden="1">"c2737"</definedName>
    <definedName name="IQ_GROSS_LIFE_IN_FORCE" hidden="1">"c2767"</definedName>
    <definedName name="IQ_GROSS_LOANS" hidden="1">"c521"</definedName>
    <definedName name="IQ_GROSS_LOANS_10YR_ANN_GROWTH" hidden="1">"c522"</definedName>
    <definedName name="IQ_GROSS_LOANS_1YR_ANN_GROWTH" hidden="1">"c523"</definedName>
    <definedName name="IQ_GROSS_LOANS_2YR_ANN_GROWTH" hidden="1">"c524"</definedName>
    <definedName name="IQ_GROSS_LOANS_3YR_ANN_GROWTH" hidden="1">"c525"</definedName>
    <definedName name="IQ_GROSS_LOANS_5YR_ANN_GROWTH" hidden="1">"c526"</definedName>
    <definedName name="IQ_GROSS_LOANS_7YR_ANN_GROWTH" hidden="1">"c527"</definedName>
    <definedName name="IQ_GROSS_LOANS_TOTAL_DEPOSITS" hidden="1">"c528"</definedName>
    <definedName name="IQ_GROSS_MARGIN" hidden="1">"c529"</definedName>
    <definedName name="IQ_GROSS_PC_EARNED" hidden="1">"c2747"</definedName>
    <definedName name="IQ_GROSS_PROFIT" hidden="1">"c1378"</definedName>
    <definedName name="IQ_GROSS_SPRD" hidden="1">"c2155"</definedName>
    <definedName name="IQ_GROSS_WRITTEN" hidden="1">"c2726"</definedName>
    <definedName name="IQ_GW" hidden="1">"c530"</definedName>
    <definedName name="IQ_GW_AMORT_BR" hidden="1">"c532"</definedName>
    <definedName name="IQ_GW_AMORT_FIN" hidden="1">"c540"</definedName>
    <definedName name="IQ_GW_AMORT_INS" hidden="1">"c541"</definedName>
    <definedName name="IQ_GW_AMORT_REIT" hidden="1">"c542"</definedName>
    <definedName name="IQ_GW_AMORT_UTI" hidden="1">"c543"</definedName>
    <definedName name="IQ_GW_INTAN_AMORT" hidden="1">"c1469"</definedName>
    <definedName name="IQ_GW_INTAN_AMORT_BNK" hidden="1">"c544"</definedName>
    <definedName name="IQ_GW_INTAN_AMORT_BR" hidden="1">"c1470"</definedName>
    <definedName name="IQ_GW_INTAN_AMORT_CF" hidden="1">"c1471"</definedName>
    <definedName name="IQ_GW_INTAN_AMORT_CF_BNK" hidden="1">"c1472"</definedName>
    <definedName name="IQ_GW_INTAN_AMORT_CF_BR" hidden="1">"c1473"</definedName>
    <definedName name="IQ_GW_INTAN_AMORT_CF_FIN" hidden="1">"c1474"</definedName>
    <definedName name="IQ_GW_INTAN_AMORT_CF_INS" hidden="1">"c1475"</definedName>
    <definedName name="IQ_GW_INTAN_AMORT_CF_REIT" hidden="1">"c1476"</definedName>
    <definedName name="IQ_GW_INTAN_AMORT_CF_UTI" hidden="1">"c1477"</definedName>
    <definedName name="IQ_GW_INTAN_AMORT_FIN" hidden="1">"c1478"</definedName>
    <definedName name="IQ_GW_INTAN_AMORT_INS" hidden="1">"c1479"</definedName>
    <definedName name="IQ_GW_INTAN_AMORT_REIT" hidden="1">"c1480"</definedName>
    <definedName name="IQ_GW_INTAN_AMORT_UTI" hidden="1">"c1481"</definedName>
    <definedName name="IQ_HIGHPRICE" hidden="1">"c545"</definedName>
    <definedName name="IQ_HOMEOWNERS_WRITTEN" hidden="1">"c546"</definedName>
    <definedName name="IQ_IMPAIR_OIL" hidden="1">"c547"</definedName>
    <definedName name="IQ_IMPAIRMENT_GW" hidden="1">"c548"</definedName>
    <definedName name="IQ_IMPUT_OPER_LEASE_DEPR" hidden="1">"c2987"</definedName>
    <definedName name="IQ_IMPUT_OPER_LEASE_INT_EXP" hidden="1">"c2986"</definedName>
    <definedName name="IQ_INC_AFTER_TAX" hidden="1">"c1598"</definedName>
    <definedName name="IQ_INC_AVAIL_EXCL" hidden="1">"c1395"</definedName>
    <definedName name="IQ_INC_AVAIL_INCL" hidden="1">"c1396"</definedName>
    <definedName name="IQ_INC_BEFORE_TAX" hidden="1">"c1375"</definedName>
    <definedName name="IQ_INC_EQUITY" hidden="1">"c549"</definedName>
    <definedName name="IQ_INC_EQUITY_BR" hidden="1">"c550"</definedName>
    <definedName name="IQ_INC_EQUITY_CF" hidden="1">"c551"</definedName>
    <definedName name="IQ_INC_EQUITY_FIN" hidden="1">"c552"</definedName>
    <definedName name="IQ_INC_EQUITY_INS" hidden="1">"c553"</definedName>
    <definedName name="IQ_INC_EQUITY_REC_BNK" hidden="1">"c554"</definedName>
    <definedName name="IQ_INC_EQUITY_REIT" hidden="1">"c555"</definedName>
    <definedName name="IQ_INC_EQUITY_REV_BNK" hidden="1">"c556"</definedName>
    <definedName name="IQ_INC_EQUITY_UTI" hidden="1">"c557"</definedName>
    <definedName name="IQ_INC_REAL_ESTATE_REC" hidden="1">"c558"</definedName>
    <definedName name="IQ_INC_REAL_ESTATE_REV" hidden="1">"c559"</definedName>
    <definedName name="IQ_INC_TAX" hidden="1">"c560"</definedName>
    <definedName name="IQ_INC_TAX_EXCL" hidden="1">"c1599"</definedName>
    <definedName name="IQ_INC_TAX_PAY_CURRENT" hidden="1">"c561"</definedName>
    <definedName name="IQ_INC_TRADE_ACT" hidden="1">"c562"</definedName>
    <definedName name="IQ_INDUSTRY" hidden="1">"c3601"</definedName>
    <definedName name="IQ_INDUSTRY_GROUP" hidden="1">"c3602"</definedName>
    <definedName name="IQ_INDUSTRY_SECTOR" hidden="1">"c3603"</definedName>
    <definedName name="IQ_INS_ANNUITY_LIAB" hidden="1">"c563"</definedName>
    <definedName name="IQ_INS_ANNUITY_REV" hidden="1">"c2788"</definedName>
    <definedName name="IQ_INS_DIV_EXP" hidden="1">"c564"</definedName>
    <definedName name="IQ_INS_DIV_REV" hidden="1">"c565"</definedName>
    <definedName name="IQ_INS_IN_FORCE" hidden="1">"c566"</definedName>
    <definedName name="IQ_INS_LIAB" hidden="1">"c567"</definedName>
    <definedName name="IQ_INS_POLICY_EXP" hidden="1">"c568"</definedName>
    <definedName name="IQ_INS_REV" hidden="1">"c569"</definedName>
    <definedName name="IQ_INS_SETTLE" hidden="1">"c570"</definedName>
    <definedName name="IQ_INS_SETTLE_BNK" hidden="1">"c571"</definedName>
    <definedName name="IQ_INS_SETTLE_BR" hidden="1">"c572"</definedName>
    <definedName name="IQ_INS_SETTLE_FIN" hidden="1">"c573"</definedName>
    <definedName name="IQ_INS_SETTLE_INS" hidden="1">"c574"</definedName>
    <definedName name="IQ_INS_SETTLE_REIT" hidden="1">"c575"</definedName>
    <definedName name="IQ_INS_SETTLE_UTI" hidden="1">"c576"</definedName>
    <definedName name="IQ_INSIDER_3MTH_BOUGHT_PCT" hidden="1">"c1534"</definedName>
    <definedName name="IQ_INSIDER_3MTH_NET_PCT" hidden="1">"c1535"</definedName>
    <definedName name="IQ_INSIDER_3MTH_SOLD_PCT" hidden="1">"c1533"</definedName>
    <definedName name="IQ_INSIDER_6MTH_BOUGHT_PCT" hidden="1">"c1537"</definedName>
    <definedName name="IQ_INSIDER_6MTH_NET_PCT" hidden="1">"c1538"</definedName>
    <definedName name="IQ_INSIDER_6MTH_SOLD_PCT" hidden="1">"c1536"</definedName>
    <definedName name="IQ_INSIDER_OVER_TOTAL" hidden="1">"c1581"</definedName>
    <definedName name="IQ_INSIDER_OWNER" hidden="1">"c577"</definedName>
    <definedName name="IQ_INSIDER_PERCENT" hidden="1">"c578"</definedName>
    <definedName name="IQ_INSIDER_SHARES" hidden="1">"c579"</definedName>
    <definedName name="IQ_INSTITUTIONAL_OVER_TOTAL" hidden="1">"c1580"</definedName>
    <definedName name="IQ_INSTITUTIONAL_OWNER" hidden="1">"c580"</definedName>
    <definedName name="IQ_INSTITUTIONAL_PERCENT" hidden="1">"c581"</definedName>
    <definedName name="IQ_INSTITUTIONAL_SHARES" hidden="1">"c582"</definedName>
    <definedName name="IQ_INSUR_RECEIV" hidden="1">"c1600"</definedName>
    <definedName name="IQ_INT_BORROW" hidden="1">"c583"</definedName>
    <definedName name="IQ_INT_DEPOSITS" hidden="1">"c584"</definedName>
    <definedName name="IQ_INT_DIV_INC" hidden="1">"c585"</definedName>
    <definedName name="IQ_INT_EXP_BR" hidden="1">"c586"</definedName>
    <definedName name="IQ_INT_EXP_COVERAGE" hidden="1">"c587"</definedName>
    <definedName name="IQ_INT_EXP_FIN" hidden="1">"c588"</definedName>
    <definedName name="IQ_INT_EXP_INCL_CAP" hidden="1">"c2988"</definedName>
    <definedName name="IQ_INT_EXP_INS" hidden="1">"c589"</definedName>
    <definedName name="IQ_INT_EXP_LTD" hidden="1">"c2086"</definedName>
    <definedName name="IQ_INT_EXP_REIT" hidden="1">"c590"</definedName>
    <definedName name="IQ_INT_EXP_TOTAL" hidden="1">"c591"</definedName>
    <definedName name="IQ_INT_EXP_UTI" hidden="1">"c592"</definedName>
    <definedName name="IQ_INT_INC_BR" hidden="1">"c593"</definedName>
    <definedName name="IQ_INT_INC_FIN" hidden="1">"c594"</definedName>
    <definedName name="IQ_INT_INC_INVEST" hidden="1">"c595"</definedName>
    <definedName name="IQ_INT_INC_LOANS" hidden="1">"c596"</definedName>
    <definedName name="IQ_INT_INC_REIT" hidden="1">"c597"</definedName>
    <definedName name="IQ_INT_INC_TOTAL" hidden="1">"c598"</definedName>
    <definedName name="IQ_INT_INC_UTI" hidden="1">"c599"</definedName>
    <definedName name="IQ_INT_INV_INC" hidden="1">"c600"</definedName>
    <definedName name="IQ_INT_INV_INC_REIT" hidden="1">"c601"</definedName>
    <definedName name="IQ_INT_INV_INC_UTI" hidden="1">"c602"</definedName>
    <definedName name="IQ_INT_ON_BORROWING_COVERAGE" hidden="1">"c603"</definedName>
    <definedName name="IQ_INT_RATE_SPREAD" hidden="1">"c604"</definedName>
    <definedName name="IQ_INTANGIBLES_NET" hidden="1">"c1407"</definedName>
    <definedName name="IQ_INTEREST_CASH_DEPOSITS" hidden="1">"c2255"</definedName>
    <definedName name="IQ_INTEREST_EXP" hidden="1">"c618"</definedName>
    <definedName name="IQ_INTEREST_EXP_NET" hidden="1">"c1450"</definedName>
    <definedName name="IQ_INTEREST_EXP_NON" hidden="1">"c1383"</definedName>
    <definedName name="IQ_INTEREST_EXP_SUPPL" hidden="1">"c1460"</definedName>
    <definedName name="IQ_INTEREST_INC" hidden="1">"c1393"</definedName>
    <definedName name="IQ_INTEREST_INC_NON" hidden="1">"c1384"</definedName>
    <definedName name="IQ_INTEREST_INVEST_INC" hidden="1">"c619"</definedName>
    <definedName name="IQ_INV_10YR_ANN_GROWTH" hidden="1">"c1930"</definedName>
    <definedName name="IQ_INV_1YR_ANN_GROWTH" hidden="1">"c1925"</definedName>
    <definedName name="IQ_INV_2YR_ANN_GROWTH" hidden="1">"c1926"</definedName>
    <definedName name="IQ_INV_3YR_ANN_GROWTH" hidden="1">"c1927"</definedName>
    <definedName name="IQ_INV_5YR_ANN_GROWTH" hidden="1">"c1928"</definedName>
    <definedName name="IQ_INV_7YR_ANN_GROWTH" hidden="1">"c1929"</definedName>
    <definedName name="IQ_INV_BANKING_FEE" hidden="1">"c620"</definedName>
    <definedName name="IQ_INV_METHOD" hidden="1">"c621"</definedName>
    <definedName name="IQ_INVENTORY" hidden="1">"c622"</definedName>
    <definedName name="IQ_INVENTORY_TURNS" hidden="1">"c623"</definedName>
    <definedName name="IQ_INVENTORY_UTI" hidden="1">"c624"</definedName>
    <definedName name="IQ_INVEST_DEBT" hidden="1">"c625"</definedName>
    <definedName name="IQ_INVEST_EQUITY_PREF" hidden="1">"c626"</definedName>
    <definedName name="IQ_INVEST_FHLB" hidden="1">"c627"</definedName>
    <definedName name="IQ_INVEST_GOV_SECURITY" hidden="1">"c5510"</definedName>
    <definedName name="IQ_INVEST_LOANS_CF" hidden="1">"c628"</definedName>
    <definedName name="IQ_INVEST_LOANS_CF_BNK" hidden="1">"c629"</definedName>
    <definedName name="IQ_INVEST_LOANS_CF_BR" hidden="1">"c630"</definedName>
    <definedName name="IQ_INVEST_LOANS_CF_FIN" hidden="1">"c631"</definedName>
    <definedName name="IQ_INVEST_LOANS_CF_INS" hidden="1">"c632"</definedName>
    <definedName name="IQ_INVEST_LOANS_CF_REIT" hidden="1">"c633"</definedName>
    <definedName name="IQ_INVEST_LOANS_CF_UTI" hidden="1">"c634"</definedName>
    <definedName name="IQ_INVEST_MUNI_SECURITY" hidden="1">"c5512"</definedName>
    <definedName name="IQ_INVEST_REAL_ESTATE" hidden="1">"c635"</definedName>
    <definedName name="IQ_INVEST_SECURITY" hidden="1">"c636"</definedName>
    <definedName name="IQ_INVEST_SECURITY_CF" hidden="1">"c637"</definedName>
    <definedName name="IQ_INVEST_SECURITY_CF_BNK" hidden="1">"c638"</definedName>
    <definedName name="IQ_INVEST_SECURITY_CF_BR" hidden="1">"c639"</definedName>
    <definedName name="IQ_INVEST_SECURITY_CF_FIN" hidden="1">"c640"</definedName>
    <definedName name="IQ_INVEST_SECURITY_CF_INS" hidden="1">"c641"</definedName>
    <definedName name="IQ_INVEST_SECURITY_CF_REIT" hidden="1">"c642"</definedName>
    <definedName name="IQ_INVEST_SECURITY_CF_UTI" hidden="1">"c643"</definedName>
    <definedName name="IQ_INVEST_SECURITY_SUPPL" hidden="1">"c5511"</definedName>
    <definedName name="IQ_IPRD" hidden="1">"c644"</definedName>
    <definedName name="IQ_ISS_DEBT_NET" hidden="1">"c1391"</definedName>
    <definedName name="IQ_ISS_STOCK_NET" hidden="1">"c1601"</definedName>
    <definedName name="IQ_ISSUE_CURRENCY" hidden="1">"c2156"</definedName>
    <definedName name="IQ_ISSUE_NAME" hidden="1">"c2142"</definedName>
    <definedName name="IQ_ISSUER" hidden="1">"c2143"</definedName>
    <definedName name="IQ_ISSUER_CIQID" hidden="1">"c2258"</definedName>
    <definedName name="IQ_ISSUER_PARENT" hidden="1">"c2144"</definedName>
    <definedName name="IQ_ISSUER_PARENT_CIQID" hidden="1">"c2260"</definedName>
    <definedName name="IQ_ISSUER_PARENT_TICKER" hidden="1">"c2259"</definedName>
    <definedName name="IQ_ISSUER_TICKER" hidden="1">"c2252"</definedName>
    <definedName name="IQ_JR_SUB_DEBT" hidden="1">"c2534"</definedName>
    <definedName name="IQ_JR_SUB_DEBT_EBITDA" hidden="1">"c2560"</definedName>
    <definedName name="IQ_JR_SUB_DEBT_EBITDA_CAPEX" hidden="1">"c2561"</definedName>
    <definedName name="IQ_JR_SUB_DEBT_PCT" hidden="1">"c2535"</definedName>
    <definedName name="IQ_LAND" hidden="1">"c645"</definedName>
    <definedName name="IQ_LAST_PMT_DATE" hidden="1">"c2188"</definedName>
    <definedName name="IQ_LAST_SPLIT_DATE" hidden="1">"c2095"</definedName>
    <definedName name="IQ_LAST_SPLIT_FACTOR" hidden="1">"c2093"</definedName>
    <definedName name="IQ_LASTPRICINGDATE" hidden="1">"c3051"</definedName>
    <definedName name="IQ_LASTSALEPRICE" hidden="1">"c646"</definedName>
    <definedName name="IQ_LASTSALEPRICE_DATE" hidden="1">"c2109"</definedName>
    <definedName name="IQ_LATESTK" hidden="1">1000</definedName>
    <definedName name="IQ_LATESTQ" hidden="1">500</definedName>
    <definedName name="IQ_LEGAL_SETTLE" hidden="1">"c647"</definedName>
    <definedName name="IQ_LEGAL_SETTLE_BNK" hidden="1">"c648"</definedName>
    <definedName name="IQ_LEGAL_SETTLE_BR" hidden="1">"c649"</definedName>
    <definedName name="IQ_LEGAL_SETTLE_FIN" hidden="1">"c650"</definedName>
    <definedName name="IQ_LEGAL_SETTLE_INS" hidden="1">"c651"</definedName>
    <definedName name="IQ_LEGAL_SETTLE_REIT" hidden="1">"c652"</definedName>
    <definedName name="IQ_LEGAL_SETTLE_UTI" hidden="1">"c653"</definedName>
    <definedName name="IQ_LEVERAGE_RATIO" hidden="1">"c654"</definedName>
    <definedName name="IQ_LEVERED_FCF" hidden="1">"c1907"</definedName>
    <definedName name="IQ_LFCF_10YR_ANN_GROWTH" hidden="1">"c1942"</definedName>
    <definedName name="IQ_LFCF_1YR_ANN_GROWTH" hidden="1">"c1937"</definedName>
    <definedName name="IQ_LFCF_2YR_ANN_GROWTH" hidden="1">"c1938"</definedName>
    <definedName name="IQ_LFCF_3YR_ANN_GROWTH" hidden="1">"c1939"</definedName>
    <definedName name="IQ_LFCF_5YR_ANN_GROWTH" hidden="1">"c1940"</definedName>
    <definedName name="IQ_LFCF_7YR_ANN_GROWTH" hidden="1">"c1941"</definedName>
    <definedName name="IQ_LFCF_MARGIN" hidden="1">"c1961"</definedName>
    <definedName name="IQ_LH_STATUTORY_SURPLUS" hidden="1">"c2771"</definedName>
    <definedName name="IQ_LICENSED_POPS" hidden="1">"c2123"</definedName>
    <definedName name="IQ_LIFE_EARNED" hidden="1">"c2739"</definedName>
    <definedName name="IQ_LIFOR" hidden="1">"c655"</definedName>
    <definedName name="IQ_LL" hidden="1">"c656"</definedName>
    <definedName name="IQ_LOAN_LEASE_RECEIV" hidden="1">"c657"</definedName>
    <definedName name="IQ_LOAN_LOSS" hidden="1">"c1386"</definedName>
    <definedName name="IQ_LOAN_SERVICE_REV" hidden="1">"c658"</definedName>
    <definedName name="IQ_LOANS_CF" hidden="1">"c659"</definedName>
    <definedName name="IQ_LOANS_CF_BNK" hidden="1">"c660"</definedName>
    <definedName name="IQ_LOANS_CF_BR" hidden="1">"c661"</definedName>
    <definedName name="IQ_LOANS_CF_FIN" hidden="1">"c662"</definedName>
    <definedName name="IQ_LOANS_CF_INS" hidden="1">"c663"</definedName>
    <definedName name="IQ_LOANS_CF_REIT" hidden="1">"c664"</definedName>
    <definedName name="IQ_LOANS_CF_UTI" hidden="1">"c665"</definedName>
    <definedName name="IQ_LOANS_FOR_SALE" hidden="1">"c666"</definedName>
    <definedName name="IQ_LOANS_PAST_DUE" hidden="1">"c667"</definedName>
    <definedName name="IQ_LOANS_RECEIV_CURRENT" hidden="1">"c668"</definedName>
    <definedName name="IQ_LOANS_RECEIV_LT" hidden="1">"c669"</definedName>
    <definedName name="IQ_LOANS_RECEIV_LT_UTI" hidden="1">"c670"</definedName>
    <definedName name="IQ_LONG_TERM_DEBT" hidden="1">"c1387"</definedName>
    <definedName name="IQ_LONG_TERM_DEBT_OVER_TOTAL_CAP" hidden="1">"c1388"</definedName>
    <definedName name="IQ_LONG_TERM_GROWTH" hidden="1">"c671"</definedName>
    <definedName name="IQ_LONG_TERM_INV" hidden="1">"c1389"</definedName>
    <definedName name="IQ_LOSS_LOSS_EXP" hidden="1">"c672"</definedName>
    <definedName name="IQ_LOSS_TO_NET_EARNED" hidden="1">"c2751"</definedName>
    <definedName name="IQ_LOWPRICE" hidden="1">"c673"</definedName>
    <definedName name="IQ_LT_DEBT" hidden="1">"c674"</definedName>
    <definedName name="IQ_LT_DEBT_BNK" hidden="1">"c675"</definedName>
    <definedName name="IQ_LT_DEBT_BR" hidden="1">"c676"</definedName>
    <definedName name="IQ_LT_DEBT_CAPITAL" hidden="1">"c677"</definedName>
    <definedName name="IQ_LT_DEBT_CAPITAL_LEASES" hidden="1">"c2542"</definedName>
    <definedName name="IQ_LT_DEBT_CAPITAL_LEASES_PCT" hidden="1">"c2543"</definedName>
    <definedName name="IQ_LT_DEBT_EQUITY" hidden="1">"c678"</definedName>
    <definedName name="IQ_LT_DEBT_FIN" hidden="1">"c679"</definedName>
    <definedName name="IQ_LT_DEBT_INS" hidden="1">"c680"</definedName>
    <definedName name="IQ_LT_DEBT_ISSUED" hidden="1">"c681"</definedName>
    <definedName name="IQ_LT_DEBT_ISSUED_BNK" hidden="1">"c682"</definedName>
    <definedName name="IQ_LT_DEBT_ISSUED_BR" hidden="1">"c683"</definedName>
    <definedName name="IQ_LT_DEBT_ISSUED_FIN" hidden="1">"c684"</definedName>
    <definedName name="IQ_LT_DEBT_ISSUED_INS" hidden="1">"c685"</definedName>
    <definedName name="IQ_LT_DEBT_ISSUED_REIT" hidden="1">"c686"</definedName>
    <definedName name="IQ_LT_DEBT_ISSUED_UTI" hidden="1">"c687"</definedName>
    <definedName name="IQ_LT_DEBT_REIT" hidden="1">"c688"</definedName>
    <definedName name="IQ_LT_DEBT_REPAID" hidden="1">"c689"</definedName>
    <definedName name="IQ_LT_DEBT_REPAID_BNK" hidden="1">"c690"</definedName>
    <definedName name="IQ_LT_DEBT_REPAID_BR" hidden="1">"c691"</definedName>
    <definedName name="IQ_LT_DEBT_REPAID_FIN" hidden="1">"c692"</definedName>
    <definedName name="IQ_LT_DEBT_REPAID_INS" hidden="1">"c693"</definedName>
    <definedName name="IQ_LT_DEBT_REPAID_REIT" hidden="1">"c694"</definedName>
    <definedName name="IQ_LT_DEBT_REPAID_UTI" hidden="1">"c695"</definedName>
    <definedName name="IQ_LT_DEBT_UTI" hidden="1">"c696"</definedName>
    <definedName name="IQ_LT_INVEST" hidden="1">"c697"</definedName>
    <definedName name="IQ_LT_INVEST_BR" hidden="1">"c698"</definedName>
    <definedName name="IQ_LT_INVEST_FIN" hidden="1">"c699"</definedName>
    <definedName name="IQ_LT_INVEST_REIT" hidden="1">"c700"</definedName>
    <definedName name="IQ_LT_INVEST_UTI" hidden="1">"c701"</definedName>
    <definedName name="IQ_LT_NOTE_RECEIV" hidden="1">"c1602"</definedName>
    <definedName name="IQ_LTD_DUE_AFTER_FIVE" hidden="1">"c704"</definedName>
    <definedName name="IQ_LTD_DUE_CY" hidden="1">"c705"</definedName>
    <definedName name="IQ_LTD_DUE_CY1" hidden="1">"c706"</definedName>
    <definedName name="IQ_LTD_DUE_CY2" hidden="1">"c707"</definedName>
    <definedName name="IQ_LTD_DUE_CY3" hidden="1">"c708"</definedName>
    <definedName name="IQ_LTD_DUE_CY4" hidden="1">"c709"</definedName>
    <definedName name="IQ_LTD_DUE_NEXT_FIVE" hidden="1">"c710"</definedName>
    <definedName name="IQ_LTM">2000</definedName>
    <definedName name="IQ_LTM_REVENUE_OVER_EMPLOYEES" hidden="1">"c1437"</definedName>
    <definedName name="IQ_LTMMONTH" hidden="1">120000</definedName>
    <definedName name="IQ_MACHINERY" hidden="1">"c711"</definedName>
    <definedName name="IQ_MAINT_CAPEX" hidden="1">"c2947"</definedName>
    <definedName name="IQ_MAINT_REPAIR" hidden="1">"c2087"</definedName>
    <definedName name="IQ_MAKE_WHOLE_END_DATE" hidden="1">"c2493"</definedName>
    <definedName name="IQ_MAKE_WHOLE_SPREAD" hidden="1">"c2494"</definedName>
    <definedName name="IQ_MAKE_WHOLE_START_DATE" hidden="1">"c2492"</definedName>
    <definedName name="IQ_MARKET_CAP_LFCF" hidden="1">"c2209"</definedName>
    <definedName name="IQ_MARKETCAP" hidden="1">"c712"</definedName>
    <definedName name="IQ_MARKETING" hidden="1">"c2239"</definedName>
    <definedName name="IQ_MATURITY_DATE" hidden="1">"c2146"</definedName>
    <definedName name="IQ_MC_RATIO" hidden="1">"c2783"</definedName>
    <definedName name="IQ_MC_STATUTORY_SURPLUS" hidden="1">"c2772"</definedName>
    <definedName name="IQ_MERGER" hidden="1">"c713"</definedName>
    <definedName name="IQ_MERGER_BNK" hidden="1">"c714"</definedName>
    <definedName name="IQ_MERGER_BR" hidden="1">"c715"</definedName>
    <definedName name="IQ_MERGER_FIN" hidden="1">"c716"</definedName>
    <definedName name="IQ_MERGER_INS" hidden="1">"c717"</definedName>
    <definedName name="IQ_MERGER_REIT" hidden="1">"c718"</definedName>
    <definedName name="IQ_MERGER_RESTRUCTURE" hidden="1">"c719"</definedName>
    <definedName name="IQ_MERGER_RESTRUCTURE_BNK" hidden="1">"c720"</definedName>
    <definedName name="IQ_MERGER_RESTRUCTURE_BR" hidden="1">"c721"</definedName>
    <definedName name="IQ_MERGER_RESTRUCTURE_FIN" hidden="1">"c722"</definedName>
    <definedName name="IQ_MERGER_RESTRUCTURE_INS" hidden="1">"c723"</definedName>
    <definedName name="IQ_MERGER_RESTRUCTURE_REIT" hidden="1">"c724"</definedName>
    <definedName name="IQ_MERGER_RESTRUCTURE_UTI" hidden="1">"c725"</definedName>
    <definedName name="IQ_MERGER_UTI" hidden="1">"c726"</definedName>
    <definedName name="IQ_MINORITY_INTEREST" hidden="1">"c727"</definedName>
    <definedName name="IQ_MINORITY_INTEREST_BNK" hidden="1">"c728"</definedName>
    <definedName name="IQ_MINORITY_INTEREST_BR" hidden="1">"c729"</definedName>
    <definedName name="IQ_MINORITY_INTEREST_CF" hidden="1">"c730"</definedName>
    <definedName name="IQ_MINORITY_INTEREST_FIN" hidden="1">"c731"</definedName>
    <definedName name="IQ_MINORITY_INTEREST_INS" hidden="1">"c732"</definedName>
    <definedName name="IQ_MINORITY_INTEREST_IS" hidden="1">"c733"</definedName>
    <definedName name="IQ_MINORITY_INTEREST_REIT" hidden="1">"c734"</definedName>
    <definedName name="IQ_MINORITY_INTEREST_TOTAL" hidden="1">"c1905"</definedName>
    <definedName name="IQ_MINORITY_INTEREST_UTI" hidden="1">"c735"</definedName>
    <definedName name="IQ_MISC_ADJUST_CF" hidden="1">"c736"</definedName>
    <definedName name="IQ_MISC_EARN_ADJ" hidden="1">"c1603"</definedName>
    <definedName name="IQ_MKTCAP_EBT_EXCL" hidden="1">"c737"</definedName>
    <definedName name="IQ_MKTCAP_EBT_EXCL_AVG" hidden="1">"c738"</definedName>
    <definedName name="IQ_MKTCAP_EBT_INCL_AVG" hidden="1">"c739"</definedName>
    <definedName name="IQ_MKTCAP_TOTAL_REV" hidden="1">"c740"</definedName>
    <definedName name="IQ_MKTCAP_TOTAL_REV_AVG" hidden="1">"c741"</definedName>
    <definedName name="IQ_MM_ACCOUNT" hidden="1">"c743"</definedName>
    <definedName name="IQ_MONTH">15000</definedName>
    <definedName name="IQ_MORT_BANK_ACT" hidden="1">"c744"</definedName>
    <definedName name="IQ_MORT_BANKING_FEE" hidden="1">"c745"</definedName>
    <definedName name="IQ_MORT_INT_INC" hidden="1">"c746"</definedName>
    <definedName name="IQ_MORT_LOANS" hidden="1">"c747"</definedName>
    <definedName name="IQ_MORT_SECURITY" hidden="1">"c748"</definedName>
    <definedName name="IQ_MORTGAGE_SERV_RIGHTS" hidden="1">"c2242"</definedName>
    <definedName name="IQ_MTD" hidden="1">800000</definedName>
    <definedName name="IQ_NAMES_REVISION_DATE_" hidden="1">43019.7839930556</definedName>
    <definedName name="IQ_NAMES_REVISION_DATE__1" hidden="1">42912.6029976852</definedName>
    <definedName name="IQ_NET_CHANGE" hidden="1">"c749"</definedName>
    <definedName name="IQ_NET_CLAIM_EXP_INCUR" hidden="1">"c2757"</definedName>
    <definedName name="IQ_NET_CLAIM_EXP_INCUR_CY" hidden="1">"c2761"</definedName>
    <definedName name="IQ_NET_CLAIM_EXP_INCUR_PY" hidden="1">"c2762"</definedName>
    <definedName name="IQ_NET_CLAIM_EXP_PAID" hidden="1">"c2760"</definedName>
    <definedName name="IQ_NET_CLAIM_EXP_PAID_CY" hidden="1">"c2763"</definedName>
    <definedName name="IQ_NET_CLAIM_EXP_PAID_PY" hidden="1">"c2764"</definedName>
    <definedName name="IQ_NET_CLAIM_EXP_RES" hidden="1">"c2754"</definedName>
    <definedName name="IQ_NET_DEBT" hidden="1">"c1584"</definedName>
    <definedName name="IQ_NET_DEBT_EBITDA" hidden="1">"c750"</definedName>
    <definedName name="IQ_NET_DEBT_EBITDA_CAPEX" hidden="1">"c2949"</definedName>
    <definedName name="IQ_NET_DEBT_ISSUED" hidden="1">"c751"</definedName>
    <definedName name="IQ_NET_DEBT_ISSUED_BNK" hidden="1">"c752"</definedName>
    <definedName name="IQ_NET_DEBT_ISSUED_BR" hidden="1">"c753"</definedName>
    <definedName name="IQ_NET_DEBT_ISSUED_FIN" hidden="1">"c754"</definedName>
    <definedName name="IQ_NET_DEBT_ISSUED_INS" hidden="1">"c755"</definedName>
    <definedName name="IQ_NET_DEBT_ISSUED_REIT" hidden="1">"c756"</definedName>
    <definedName name="IQ_NET_DEBT_ISSUED_UTI" hidden="1">"c757"</definedName>
    <definedName name="IQ_NET_EARNED" hidden="1">"c2734"</definedName>
    <definedName name="IQ_NET_INC" hidden="1">"c1394"</definedName>
    <definedName name="IQ_NET_INC_BEFORE" hidden="1">"c1368"</definedName>
    <definedName name="IQ_NET_INC_CF" hidden="1">"c1397"</definedName>
    <definedName name="IQ_NET_INC_MARGIN" hidden="1">"c1398"</definedName>
    <definedName name="IQ_NET_INT_INC_10YR_ANN_GROWTH" hidden="1">"c758"</definedName>
    <definedName name="IQ_NET_INT_INC_1YR_ANN_GROWTH" hidden="1">"c759"</definedName>
    <definedName name="IQ_NET_INT_INC_2YR_ANN_GROWTH" hidden="1">"c760"</definedName>
    <definedName name="IQ_NET_INT_INC_3YR_ANN_GROWTH" hidden="1">"c761"</definedName>
    <definedName name="IQ_NET_INT_INC_5YR_ANN_GROWTH" hidden="1">"c762"</definedName>
    <definedName name="IQ_NET_INT_INC_7YR_ANN_GROWTH" hidden="1">"c763"</definedName>
    <definedName name="IQ_NET_INT_INC_BNK" hidden="1">"c764"</definedName>
    <definedName name="IQ_NET_INT_INC_BR" hidden="1">"c765"</definedName>
    <definedName name="IQ_NET_INT_INC_FIN" hidden="1">"c766"</definedName>
    <definedName name="IQ_NET_INT_INC_TOTAL_REV" hidden="1">"c767"</definedName>
    <definedName name="IQ_NET_INT_MARGIN" hidden="1">"c768"</definedName>
    <definedName name="IQ_NET_INTEREST_EXP" hidden="1">"c769"</definedName>
    <definedName name="IQ_NET_INTEREST_EXP_REIT" hidden="1">"c770"</definedName>
    <definedName name="IQ_NET_INTEREST_EXP_UTI" hidden="1">"c771"</definedName>
    <definedName name="IQ_NET_INTEREST_INC" hidden="1">"c1392"</definedName>
    <definedName name="IQ_NET_INTEREST_INC_AFTER_LL" hidden="1">"c1604"</definedName>
    <definedName name="IQ_NET_LIFE_INS_IN_FORCE" hidden="1">"c2769"</definedName>
    <definedName name="IQ_NET_LOANS" hidden="1">"c772"</definedName>
    <definedName name="IQ_NET_LOANS_10YR_ANN_GROWTH" hidden="1">"c773"</definedName>
    <definedName name="IQ_NET_LOANS_1YR_ANN_GROWTH" hidden="1">"c774"</definedName>
    <definedName name="IQ_NET_LOANS_2YR_ANN_GROWTH" hidden="1">"c775"</definedName>
    <definedName name="IQ_NET_LOANS_3YR_ANN_GROWTH" hidden="1">"c776"</definedName>
    <definedName name="IQ_NET_LOANS_5YR_ANN_GROWTH" hidden="1">"c777"</definedName>
    <definedName name="IQ_NET_LOANS_7YR_ANN_GROWTH" hidden="1">"c778"</definedName>
    <definedName name="IQ_NET_LOANS_TOTAL_DEPOSITS" hidden="1">"c779"</definedName>
    <definedName name="IQ_NET_RENTAL_EXP_FN" hidden="1">"c780"</definedName>
    <definedName name="IQ_NET_TO_GROSS_EARNED" hidden="1">"c2750"</definedName>
    <definedName name="IQ_NET_TO_GROSS_WRITTEN" hidden="1">"c2729"</definedName>
    <definedName name="IQ_NET_WORKING_CAP" hidden="1">"c3493"</definedName>
    <definedName name="IQ_NET_WRITTEN" hidden="1">"c2728"</definedName>
    <definedName name="IQ_NEW_PREM" hidden="1">"c2785"</definedName>
    <definedName name="IQ_NEXT_CALL_DATE" hidden="1">"c2198"</definedName>
    <definedName name="IQ_NEXT_CALL_PRICE" hidden="1">"c2199"</definedName>
    <definedName name="IQ_NEXT_INT_DATE" hidden="1">"c2187"</definedName>
    <definedName name="IQ_NEXT_PUT_DATE" hidden="1">"c2200"</definedName>
    <definedName name="IQ_NEXT_PUT_PRICE" hidden="1">"c2201"</definedName>
    <definedName name="IQ_NEXT_SINK_FUND_AMOUNT" hidden="1">"c2490"</definedName>
    <definedName name="IQ_NEXT_SINK_FUND_DATE" hidden="1">"c2489"</definedName>
    <definedName name="IQ_NEXT_SINK_FUND_PRICE" hidden="1">"c2491"</definedName>
    <definedName name="IQ_NI" hidden="1">"c781"</definedName>
    <definedName name="IQ_NI_10YR_ANN_GROWTH" hidden="1">"c782"</definedName>
    <definedName name="IQ_NI_1YR_ANN_GROWTH" hidden="1">"c783"</definedName>
    <definedName name="IQ_NI_2YR_ANN_GROWTH" hidden="1">"c784"</definedName>
    <definedName name="IQ_NI_3YR_ANN_GROWTH" hidden="1">"c785"</definedName>
    <definedName name="IQ_NI_5YR_ANN_GROWTH" hidden="1">"c786"</definedName>
    <definedName name="IQ_NI_7YR_ANN_GROWTH" hidden="1">"c787"</definedName>
    <definedName name="IQ_NI_AFTER_CAPITALIZED" hidden="1">"c788"</definedName>
    <definedName name="IQ_NI_AVAIL_EXCL" hidden="1">"c789"</definedName>
    <definedName name="IQ_NI_AVAIL_EXCL_MARGIN" hidden="1">"c790"</definedName>
    <definedName name="IQ_NI_AVAIL_INCL" hidden="1">"c791"</definedName>
    <definedName name="IQ_NI_BEFORE_CAPITALIZED" hidden="1">"c792"</definedName>
    <definedName name="IQ_NI_CF" hidden="1">"c793"</definedName>
    <definedName name="IQ_NI_MARGIN" hidden="1">"c794"</definedName>
    <definedName name="IQ_NI_NORM" hidden="1">"c1901"</definedName>
    <definedName name="IQ_NI_NORM_10YR_ANN_GROWTH" hidden="1">"c1960"</definedName>
    <definedName name="IQ_NI_NORM_1YR_ANN_GROWTH" hidden="1">"c1955"</definedName>
    <definedName name="IQ_NI_NORM_2YR_ANN_GROWTH" hidden="1">"c1956"</definedName>
    <definedName name="IQ_NI_NORM_3YR_ANN_GROWTH" hidden="1">"c1957"</definedName>
    <definedName name="IQ_NI_NORM_5YR_ANN_GROWTH" hidden="1">"c1958"</definedName>
    <definedName name="IQ_NI_NORM_7YR_ANN_GROWTH" hidden="1">"c1959"</definedName>
    <definedName name="IQ_NI_NORM_MARGIN" hidden="1">"c1964"</definedName>
    <definedName name="IQ_NI_SFAS" hidden="1">"c795"</definedName>
    <definedName name="IQ_NOL_CF_1YR" hidden="1">"c3465"</definedName>
    <definedName name="IQ_NOL_CF_2YR" hidden="1">"c3466"</definedName>
    <definedName name="IQ_NOL_CF_3YR" hidden="1">"c3467"</definedName>
    <definedName name="IQ_NOL_CF_4YR" hidden="1">"c3468"</definedName>
    <definedName name="IQ_NOL_CF_5YR" hidden="1">"c3469"</definedName>
    <definedName name="IQ_NOL_CF_AFTER_FIVE" hidden="1">"c3470"</definedName>
    <definedName name="IQ_NOL_CF_MAX_YEAR" hidden="1">"c3473"</definedName>
    <definedName name="IQ_NOL_CF_NO_EXP" hidden="1">"c3471"</definedName>
    <definedName name="IQ_NOL_CF_TOTAL" hidden="1">"c3472"</definedName>
    <definedName name="IQ_NON_ACCRUAL_LOANS" hidden="1">"c796"</definedName>
    <definedName name="IQ_NON_CASH" hidden="1">"c1399"</definedName>
    <definedName name="IQ_NON_CASH_ITEMS" hidden="1">"c797"</definedName>
    <definedName name="IQ_NON_INS_EXP" hidden="1">"c798"</definedName>
    <definedName name="IQ_NON_INS_REV" hidden="1">"c799"</definedName>
    <definedName name="IQ_NON_INT_BEAR_CD" hidden="1">"c800"</definedName>
    <definedName name="IQ_NON_INT_EXP" hidden="1">"c801"</definedName>
    <definedName name="IQ_NON_INT_INC" hidden="1">"c802"</definedName>
    <definedName name="IQ_NON_INT_INC_10YR_ANN_GROWTH" hidden="1">"c803"</definedName>
    <definedName name="IQ_NON_INT_INC_1YR_ANN_GROWTH" hidden="1">"c804"</definedName>
    <definedName name="IQ_NON_INT_INC_2YR_ANN_GROWTH" hidden="1">"c805"</definedName>
    <definedName name="IQ_NON_INT_INC_3YR_ANN_GROWTH" hidden="1">"c806"</definedName>
    <definedName name="IQ_NON_INT_INC_5YR_ANN_GROWTH" hidden="1">"c807"</definedName>
    <definedName name="IQ_NON_INT_INC_7YR_ANN_GROWTH" hidden="1">"c808"</definedName>
    <definedName name="IQ_NON_INTEREST_EXP" hidden="1">"c1400"</definedName>
    <definedName name="IQ_NON_INTEREST_INC" hidden="1">"c1401"</definedName>
    <definedName name="IQ_NON_OPER_EXP" hidden="1">"c809"</definedName>
    <definedName name="IQ_NON_OPER_INC" hidden="1">"c810"</definedName>
    <definedName name="IQ_NON_PERF_ASSETS_10YR_ANN_GROWTH" hidden="1">"c811"</definedName>
    <definedName name="IQ_NON_PERF_ASSETS_1YR_ANN_GROWTH" hidden="1">"c812"</definedName>
    <definedName name="IQ_NON_PERF_ASSETS_2YR_ANN_GROWTH" hidden="1">"c813"</definedName>
    <definedName name="IQ_NON_PERF_ASSETS_3YR_ANN_GROWTH" hidden="1">"c814"</definedName>
    <definedName name="IQ_NON_PERF_ASSETS_5YR_ANN_GROWTH" hidden="1">"c815"</definedName>
    <definedName name="IQ_NON_PERF_ASSETS_7YR_ANN_GROWTH" hidden="1">"c816"</definedName>
    <definedName name="IQ_NON_PERF_ASSETS_TOTAL_ASSETS" hidden="1">"c817"</definedName>
    <definedName name="IQ_NON_PERF_LOANS_10YR_ANN_GROWTH" hidden="1">"c818"</definedName>
    <definedName name="IQ_NON_PERF_LOANS_1YR_ANN_GROWTH" hidden="1">"c819"</definedName>
    <definedName name="IQ_NON_PERF_LOANS_2YR_ANN_GROWTH" hidden="1">"c820"</definedName>
    <definedName name="IQ_NON_PERF_LOANS_3YR_ANN_GROWTH" hidden="1">"c821"</definedName>
    <definedName name="IQ_NON_PERF_LOANS_5YR_ANN_GROWTH" hidden="1">"c822"</definedName>
    <definedName name="IQ_NON_PERF_LOANS_7YR_ANN_GROWTH" hidden="1">"c823"</definedName>
    <definedName name="IQ_NON_PERF_LOANS_TOTAL_ASSETS" hidden="1">"c824"</definedName>
    <definedName name="IQ_NON_PERF_LOANS_TOTAL_LOANS" hidden="1">"c825"</definedName>
    <definedName name="IQ_NON_PERFORMING_ASSETS" hidden="1">"c826"</definedName>
    <definedName name="IQ_NON_PERFORMING_LOANS" hidden="1">"c827"</definedName>
    <definedName name="IQ_NONCASH_PENSION_EXP" hidden="1">"c3000"</definedName>
    <definedName name="IQ_NONRECOURSE_DEBT" hidden="1">"c2550"</definedName>
    <definedName name="IQ_NONRECOURSE_DEBT_PCT" hidden="1">"c2551"</definedName>
    <definedName name="IQ_NONUTIL_REV" hidden="1">"c2089"</definedName>
    <definedName name="IQ_NORMAL_INC_AFTER" hidden="1">"c1605"</definedName>
    <definedName name="IQ_NORMAL_INC_AVAIL" hidden="1">"c1606"</definedName>
    <definedName name="IQ_NORMAL_INC_BEFORE" hidden="1">"c1607"</definedName>
    <definedName name="IQ_NOTES_PAY" hidden="1">"c1423"</definedName>
    <definedName name="IQ_NOW_ACCOUNT" hidden="1">"c828"</definedName>
    <definedName name="IQ_NPPE" hidden="1">"c829"</definedName>
    <definedName name="IQ_NPPE_10YR_ANN_GROWTH" hidden="1">"c830"</definedName>
    <definedName name="IQ_NPPE_1YR_ANN_GROWTH" hidden="1">"c831"</definedName>
    <definedName name="IQ_NPPE_2YR_ANN_GROWTH" hidden="1">"c832"</definedName>
    <definedName name="IQ_NPPE_3YR_ANN_GROWTH" hidden="1">"c833"</definedName>
    <definedName name="IQ_NPPE_5YR_ANN_GROWTH" hidden="1">"c834"</definedName>
    <definedName name="IQ_NPPE_7YR_ANN_GROWTH" hidden="1">"c835"</definedName>
    <definedName name="IQ_NTM">6000</definedName>
    <definedName name="IQ_NUKE" hidden="1">"c836"</definedName>
    <definedName name="IQ_NUKE_CF" hidden="1">"c837"</definedName>
    <definedName name="IQ_NUKE_CONTR" hidden="1">"c838"</definedName>
    <definedName name="IQ_NUM_BRANCHES" hidden="1">"c2088"</definedName>
    <definedName name="IQ_NUMBER_ADRHOLDERS" hidden="1">"c1970"</definedName>
    <definedName name="IQ_NUMBER_DAYS" hidden="1">"c1904"</definedName>
    <definedName name="IQ_NUMBER_SHAREHOLDERS" hidden="1">"c1967"</definedName>
    <definedName name="IQ_NUMBER_SHAREHOLDERS_CLASSA" hidden="1">"c1968"</definedName>
    <definedName name="IQ_NUMBER_SHAREHOLDERS_OTHER" hidden="1">"c1969"</definedName>
    <definedName name="IQ_OCCUPY_EXP" hidden="1">"c839"</definedName>
    <definedName name="IQ_OFFER_AMOUNT" hidden="1">"c2152"</definedName>
    <definedName name="IQ_OFFER_COUPON" hidden="1">"c2147"</definedName>
    <definedName name="IQ_OFFER_COUPON_TYPE" hidden="1">"c2148"</definedName>
    <definedName name="IQ_OFFER_DATE" hidden="1">"c2149"</definedName>
    <definedName name="IQ_OFFER_PRICE" hidden="1">"c2150"</definedName>
    <definedName name="IQ_OFFER_YIELD" hidden="1">"c2151"</definedName>
    <definedName name="IQ_OG_10DISC" hidden="1">"c1998"</definedName>
    <definedName name="IQ_OG_10DISC_GAS" hidden="1">"c2018"</definedName>
    <definedName name="IQ_OG_10DISC_OIL" hidden="1">"c2008"</definedName>
    <definedName name="IQ_OG_ACQ_COST_PROVED" hidden="1">"c1975"</definedName>
    <definedName name="IQ_OG_ACQ_COST_PROVED_GAS" hidden="1">"c1987"</definedName>
    <definedName name="IQ_OG_ACQ_COST_PROVED_OIL" hidden="1">"c1981"</definedName>
    <definedName name="IQ_OG_ACQ_COST_UNPROVED" hidden="1">"c1976"</definedName>
    <definedName name="IQ_OG_ACQ_COST_UNPROVED_GAS" hidden="1">"c1988"</definedName>
    <definedName name="IQ_OG_ACQ_COST_UNPROVED_OIL" hidden="1">"c1982"</definedName>
    <definedName name="IQ_OG_AVG_DAILY_PROD_GAS" hidden="1">"c2910"</definedName>
    <definedName name="IQ_OG_AVG_DAILY_PROD_NGL" hidden="1">"c2911"</definedName>
    <definedName name="IQ_OG_AVG_DAILY_PROD_OIL" hidden="1">"c2909"</definedName>
    <definedName name="IQ_OG_CLOSE_BALANCE_GAS" hidden="1">"c2049"</definedName>
    <definedName name="IQ_OG_CLOSE_BALANCE_NGL" hidden="1">"c2920"</definedName>
    <definedName name="IQ_OG_CLOSE_BALANCE_OIL" hidden="1">"c2037"</definedName>
    <definedName name="IQ_OG_DCF_BEFORE_TAXES" hidden="1">"c2023"</definedName>
    <definedName name="IQ_OG_DCF_BEFORE_TAXES_GAS" hidden="1">"c2025"</definedName>
    <definedName name="IQ_OG_DCF_BEFORE_TAXES_OIL" hidden="1">"c2024"</definedName>
    <definedName name="IQ_OG_DEVELOPED_RESERVES_GAS" hidden="1">"c2053"</definedName>
    <definedName name="IQ_OG_DEVELOPED_RESERVES_NGL" hidden="1">"c2922"</definedName>
    <definedName name="IQ_OG_DEVELOPED_RESERVES_OIL" hidden="1">"c2054"</definedName>
    <definedName name="IQ_OG_DEVELOPMENT_COSTS" hidden="1">"c1978"</definedName>
    <definedName name="IQ_OG_DEVELOPMENT_COSTS_GAS" hidden="1">"c1990"</definedName>
    <definedName name="IQ_OG_DEVELOPMENT_COSTS_OIL" hidden="1">"c1984"</definedName>
    <definedName name="IQ_OG_EQUITY_DCF" hidden="1">"c2002"</definedName>
    <definedName name="IQ_OG_EQUITY_DCF_GAS" hidden="1">"c2022"</definedName>
    <definedName name="IQ_OG_EQUITY_DCF_OIL" hidden="1">"c2012"</definedName>
    <definedName name="IQ_OG_EQUTY_RESERVES_GAS" hidden="1">"c2050"</definedName>
    <definedName name="IQ_OG_EQUTY_RESERVES_NGL" hidden="1">"c2921"</definedName>
    <definedName name="IQ_OG_EQUTY_RESERVES_OIL" hidden="1">"c2038"</definedName>
    <definedName name="IQ_OG_EXPLORATION_COSTS" hidden="1">"c1977"</definedName>
    <definedName name="IQ_OG_EXPLORATION_COSTS_GAS" hidden="1">"c1989"</definedName>
    <definedName name="IQ_OG_EXPLORATION_COSTS_OIL" hidden="1">"c1983"</definedName>
    <definedName name="IQ_OG_EXT_DISC_GAS" hidden="1">"c2043"</definedName>
    <definedName name="IQ_OG_EXT_DISC_NGL" hidden="1">"c2914"</definedName>
    <definedName name="IQ_OG_EXT_DISC_OIL" hidden="1">"c2031"</definedName>
    <definedName name="IQ_OG_FUTURE_CASH_INFLOWS" hidden="1">"c1993"</definedName>
    <definedName name="IQ_OG_FUTURE_CASH_INFLOWS_GAS" hidden="1">"c2013"</definedName>
    <definedName name="IQ_OG_FUTURE_CASH_INFLOWS_OIL" hidden="1">"c2003"</definedName>
    <definedName name="IQ_OG_FUTURE_DEVELOPMENT_COSTS" hidden="1">"c1995"</definedName>
    <definedName name="IQ_OG_FUTURE_DEVELOPMENT_COSTS_GAS" hidden="1">"c2015"</definedName>
    <definedName name="IQ_OG_FUTURE_DEVELOPMENT_COSTS_OIL" hidden="1">"c2005"</definedName>
    <definedName name="IQ_OG_FUTURE_INC_TAXES" hidden="1">"c1997"</definedName>
    <definedName name="IQ_OG_FUTURE_INC_TAXES_GAS" hidden="1">"c2017"</definedName>
    <definedName name="IQ_OG_FUTURE_INC_TAXES_OIL" hidden="1">"c2007"</definedName>
    <definedName name="IQ_OG_FUTURE_PRODUCTION_COSTS" hidden="1">"c1994"</definedName>
    <definedName name="IQ_OG_FUTURE_PRODUCTION_COSTS_GAS" hidden="1">"c2014"</definedName>
    <definedName name="IQ_OG_FUTURE_PRODUCTION_COSTS_OIL" hidden="1">"c2004"</definedName>
    <definedName name="IQ_OG_GAS_PRICE_HEDGED" hidden="1">"c2056"</definedName>
    <definedName name="IQ_OG_GAS_PRICE_UNHEDGED" hidden="1">"c2058"</definedName>
    <definedName name="IQ_OG_IMPROVED_RECOVERY_GAS" hidden="1">"c2044"</definedName>
    <definedName name="IQ_OG_IMPROVED_RECOVERY_NGL" hidden="1">"c2915"</definedName>
    <definedName name="IQ_OG_IMPROVED_RECOVERY_OIL" hidden="1">"c2032"</definedName>
    <definedName name="IQ_OG_LIQUID_GAS_PRICE_HEDGED" hidden="1">"c2233"</definedName>
    <definedName name="IQ_OG_LIQUID_GAS_PRICE_UNHEDGED" hidden="1">"c2234"</definedName>
    <definedName name="IQ_OG_NET_FUTURE_CASH_FLOWS" hidden="1">"c1996"</definedName>
    <definedName name="IQ_OG_NET_FUTURE_CASH_FLOWS_GAS" hidden="1">"c2016"</definedName>
    <definedName name="IQ_OG_NET_FUTURE_CASH_FLOWS_OIL" hidden="1">"c2006"</definedName>
    <definedName name="IQ_OG_OIL_PRICE_HEDGED" hidden="1">"c2055"</definedName>
    <definedName name="IQ_OG_OIL_PRICE_UNHEDGED" hidden="1">"c2057"</definedName>
    <definedName name="IQ_OG_OPEN_BALANCE_GAS" hidden="1">"c2041"</definedName>
    <definedName name="IQ_OG_OPEN_BALANCE_NGL" hidden="1">"c2912"</definedName>
    <definedName name="IQ_OG_OPEN_BALANCE_OIL" hidden="1">"c2029"</definedName>
    <definedName name="IQ_OG_OTHER_ADJ_FCF" hidden="1">"c1999"</definedName>
    <definedName name="IQ_OG_OTHER_ADJ_FCF_GAS" hidden="1">"c2019"</definedName>
    <definedName name="IQ_OG_OTHER_ADJ_FCF_OIL" hidden="1">"c2009"</definedName>
    <definedName name="IQ_OG_OTHER_ADJ_GAS" hidden="1">"c2048"</definedName>
    <definedName name="IQ_OG_OTHER_ADJ_NGL" hidden="1">"c2919"</definedName>
    <definedName name="IQ_OG_OTHER_ADJ_OIL" hidden="1">"c2036"</definedName>
    <definedName name="IQ_OG_OTHER_COSTS" hidden="1">"c1979"</definedName>
    <definedName name="IQ_OG_OTHER_COSTS_GAS" hidden="1">"c1991"</definedName>
    <definedName name="IQ_OG_OTHER_COSTS_OIL" hidden="1">"c1985"</definedName>
    <definedName name="IQ_OG_PRODUCTION_GAS" hidden="1">"c2047"</definedName>
    <definedName name="IQ_OG_PRODUCTION_NGL" hidden="1">"c2918"</definedName>
    <definedName name="IQ_OG_PRODUCTION_OIL" hidden="1">"c2035"</definedName>
    <definedName name="IQ_OG_PURCHASES_GAS" hidden="1">"c2045"</definedName>
    <definedName name="IQ_OG_PURCHASES_NGL" hidden="1">"c2916"</definedName>
    <definedName name="IQ_OG_PURCHASES_OIL" hidden="1">"c2033"</definedName>
    <definedName name="IQ_OG_REVISIONS_GAS" hidden="1">"c2042"</definedName>
    <definedName name="IQ_OG_REVISIONS_NGL" hidden="1">"c2913"</definedName>
    <definedName name="IQ_OG_REVISIONS_OIL" hidden="1">"c2030"</definedName>
    <definedName name="IQ_OG_SALES_IN_PLACE_GAS" hidden="1">"c2046"</definedName>
    <definedName name="IQ_OG_SALES_IN_PLACE_NGL" hidden="1">"c2917"</definedName>
    <definedName name="IQ_OG_SALES_IN_PLACE_OIL" hidden="1">"c2034"</definedName>
    <definedName name="IQ_OG_STANDARDIZED_DCF" hidden="1">"c2000"</definedName>
    <definedName name="IQ_OG_STANDARDIZED_DCF_GAS" hidden="1">"c2020"</definedName>
    <definedName name="IQ_OG_STANDARDIZED_DCF_HEDGED" hidden="1">"c2001"</definedName>
    <definedName name="IQ_OG_STANDARDIZED_DCF_HEDGED_GAS" hidden="1">"c2021"</definedName>
    <definedName name="IQ_OG_STANDARDIZED_DCF_HEDGED_OIL" hidden="1">"c2011"</definedName>
    <definedName name="IQ_OG_STANDARDIZED_DCF_OIL" hidden="1">"c2010"</definedName>
    <definedName name="IQ_OG_TAXES" hidden="1">"c2026"</definedName>
    <definedName name="IQ_OG_TAXES_GAS" hidden="1">"c2028"</definedName>
    <definedName name="IQ_OG_TAXES_OIL" hidden="1">"c2027"</definedName>
    <definedName name="IQ_OG_TOTAL_COSTS" hidden="1">"c1980"</definedName>
    <definedName name="IQ_OG_TOTAL_COSTS_GAS" hidden="1">"c1992"</definedName>
    <definedName name="IQ_OG_TOTAL_COSTS_OIL" hidden="1">"c1986"</definedName>
    <definedName name="IQ_OG_TOTAL_EST_PROVED_RESERVES_GAS" hidden="1">"c2052"</definedName>
    <definedName name="IQ_OG_TOTAL_GAS_PRODUCTION" hidden="1">"c2060"</definedName>
    <definedName name="IQ_OG_TOTAL_LIQUID_GAS_PRODUCTION" hidden="1">"c2235"</definedName>
    <definedName name="IQ_OG_TOTAL_OIL_PRODUCTION" hidden="1">"c2059"</definedName>
    <definedName name="IQ_OG_UNDEVELOPED_RESERVES_GAS" hidden="1">"c2051"</definedName>
    <definedName name="IQ_OG_UNDEVELOPED_RESERVES_NGL" hidden="1">"c2923"</definedName>
    <definedName name="IQ_OG_UNDEVELOPED_RESERVES_OIL" hidden="1">"c2039"</definedName>
    <definedName name="IQ_OIL_IMPAIR" hidden="1">"c840"</definedName>
    <definedName name="IQ_OL_COMM_AFTER_FIVE" hidden="1">"c841"</definedName>
    <definedName name="IQ_OL_COMM_CY" hidden="1">"c842"</definedName>
    <definedName name="IQ_OL_COMM_CY1" hidden="1">"c843"</definedName>
    <definedName name="IQ_OL_COMM_CY2" hidden="1">"c844"</definedName>
    <definedName name="IQ_OL_COMM_CY3" hidden="1">"c845"</definedName>
    <definedName name="IQ_OL_COMM_CY4" hidden="1">"c846"</definedName>
    <definedName name="IQ_OL_COMM_NEXT_FIVE" hidden="1">"c847"</definedName>
    <definedName name="IQ_OPEB_ACCRUED_LIAB" hidden="1">"c3308"</definedName>
    <definedName name="IQ_OPEB_ACCRUED_LIAB_DOM" hidden="1">"c3306"</definedName>
    <definedName name="IQ_OPEB_ACCRUED_LIAB_FOREIGN" hidden="1">"c3307"</definedName>
    <definedName name="IQ_OPEB_ACCUM_OTHER_CI" hidden="1">"c3314"</definedName>
    <definedName name="IQ_OPEB_ACCUM_OTHER_CI_DOM" hidden="1">"c3312"</definedName>
    <definedName name="IQ_OPEB_ACCUM_OTHER_CI_FOREIGN" hidden="1">"c3313"</definedName>
    <definedName name="IQ_OPEB_ASSETS" hidden="1">"c3356"</definedName>
    <definedName name="IQ_OPEB_ASSETS_ACQ" hidden="1">"c3347"</definedName>
    <definedName name="IQ_OPEB_ASSETS_ACQ_DOM" hidden="1">"c3345"</definedName>
    <definedName name="IQ_OPEB_ASSETS_ACQ_FOREIGN" hidden="1">"c3346"</definedName>
    <definedName name="IQ_OPEB_ASSETS_ACTUAL_RETURN" hidden="1">"c3332"</definedName>
    <definedName name="IQ_OPEB_ASSETS_ACTUAL_RETURN_DOM" hidden="1">"c3330"</definedName>
    <definedName name="IQ_OPEB_ASSETS_ACTUAL_RETURN_FOREIGN" hidden="1">"c3331"</definedName>
    <definedName name="IQ_OPEB_ASSETS_BEG" hidden="1">"c3329"</definedName>
    <definedName name="IQ_OPEB_ASSETS_BEG_DOM" hidden="1">"c3327"</definedName>
    <definedName name="IQ_OPEB_ASSETS_BEG_FOREIGN" hidden="1">"c3328"</definedName>
    <definedName name="IQ_OPEB_ASSETS_BENEFITS_PAID" hidden="1">"c3341"</definedName>
    <definedName name="IQ_OPEB_ASSETS_BENEFITS_PAID_DOM" hidden="1">"c3339"</definedName>
    <definedName name="IQ_OPEB_ASSETS_BENEFITS_PAID_FOREIGN" hidden="1">"c3340"</definedName>
    <definedName name="IQ_OPEB_ASSETS_CURTAIL" hidden="1">"c3350"</definedName>
    <definedName name="IQ_OPEB_ASSETS_CURTAIL_DOM" hidden="1">"c3348"</definedName>
    <definedName name="IQ_OPEB_ASSETS_CURTAIL_FOREIGN" hidden="1">"c3349"</definedName>
    <definedName name="IQ_OPEB_ASSETS_DOM" hidden="1">"c3354"</definedName>
    <definedName name="IQ_OPEB_ASSETS_EMPLOYER_CONTRIBUTIONS" hidden="1">"c3335"</definedName>
    <definedName name="IQ_OPEB_ASSETS_EMPLOYER_CONTRIBUTIONS_DOM" hidden="1">"c3333"</definedName>
    <definedName name="IQ_OPEB_ASSETS_EMPLOYER_CONTRIBUTIONS_FOREIGN" hidden="1">"c3334"</definedName>
    <definedName name="IQ_OPEB_ASSETS_FOREIGN" hidden="1">"c3355"</definedName>
    <definedName name="IQ_OPEB_ASSETS_FX_ADJ" hidden="1">"c3344"</definedName>
    <definedName name="IQ_OPEB_ASSETS_FX_ADJ_DOM" hidden="1">"c3342"</definedName>
    <definedName name="IQ_OPEB_ASSETS_FX_ADJ_FOREIGN" hidden="1">"c3343"</definedName>
    <definedName name="IQ_OPEB_ASSETS_OTHER_PLAN_ADJ" hidden="1">"c3353"</definedName>
    <definedName name="IQ_OPEB_ASSETS_OTHER_PLAN_ADJ_DOM" hidden="1">"c3351"</definedName>
    <definedName name="IQ_OPEB_ASSETS_OTHER_PLAN_ADJ_FOREIGN" hidden="1">"c3352"</definedName>
    <definedName name="IQ_OPEB_ASSETS_PARTICIP_CONTRIBUTIONS" hidden="1">"c3338"</definedName>
    <definedName name="IQ_OPEB_ASSETS_PARTICIP_CONTRIBUTIONS_DOM" hidden="1">"c3336"</definedName>
    <definedName name="IQ_OPEB_ASSETS_PARTICIP_CONTRIBUTIONS_FOREIGN" hidden="1">"c3337"</definedName>
    <definedName name="IQ_OPEB_BENEFIT_INFO_DATE" hidden="1">"c3410"</definedName>
    <definedName name="IQ_OPEB_BENEFIT_INFO_DATE_DOM" hidden="1">"c3408"</definedName>
    <definedName name="IQ_OPEB_BENEFIT_INFO_DATE_FOREIGN" hidden="1">"c3409"</definedName>
    <definedName name="IQ_OPEB_BREAKDOWN_EQ" hidden="1">"c3275"</definedName>
    <definedName name="IQ_OPEB_BREAKDOWN_EQ_DOM" hidden="1">"c3273"</definedName>
    <definedName name="IQ_OPEB_BREAKDOWN_EQ_FOREIGN" hidden="1">"c3274"</definedName>
    <definedName name="IQ_OPEB_BREAKDOWN_FI" hidden="1">"c3278"</definedName>
    <definedName name="IQ_OPEB_BREAKDOWN_FI_DOM" hidden="1">"c3276"</definedName>
    <definedName name="IQ_OPEB_BREAKDOWN_FI_FOREIGN" hidden="1">"c3277"</definedName>
    <definedName name="IQ_OPEB_BREAKDOWN_OTHER" hidden="1">"c3284"</definedName>
    <definedName name="IQ_OPEB_BREAKDOWN_OTHER_DOM" hidden="1">"c3282"</definedName>
    <definedName name="IQ_OPEB_BREAKDOWN_OTHER_FOREIGN" hidden="1">"c3283"</definedName>
    <definedName name="IQ_OPEB_BREAKDOWN_PCT_EQ" hidden="1">"c3263"</definedName>
    <definedName name="IQ_OPEB_BREAKDOWN_PCT_EQ_DOM" hidden="1">"c3261"</definedName>
    <definedName name="IQ_OPEB_BREAKDOWN_PCT_EQ_FOREIGN" hidden="1">"c3262"</definedName>
    <definedName name="IQ_OPEB_BREAKDOWN_PCT_FI" hidden="1">"c3266"</definedName>
    <definedName name="IQ_OPEB_BREAKDOWN_PCT_FI_DOM" hidden="1">"c3264"</definedName>
    <definedName name="IQ_OPEB_BREAKDOWN_PCT_FI_FOREIGN" hidden="1">"c3265"</definedName>
    <definedName name="IQ_OPEB_BREAKDOWN_PCT_OTHER" hidden="1">"c3272"</definedName>
    <definedName name="IQ_OPEB_BREAKDOWN_PCT_OTHER_DOM" hidden="1">"c3270"</definedName>
    <definedName name="IQ_OPEB_BREAKDOWN_PCT_OTHER_FOREIGN" hidden="1">"c3271"</definedName>
    <definedName name="IQ_OPEB_BREAKDOWN_PCT_RE" hidden="1">"c3269"</definedName>
    <definedName name="IQ_OPEB_BREAKDOWN_PCT_RE_DOM" hidden="1">"c3267"</definedName>
    <definedName name="IQ_OPEB_BREAKDOWN_PCT_RE_FOREIGN" hidden="1">"c3268"</definedName>
    <definedName name="IQ_OPEB_BREAKDOWN_RE" hidden="1">"c3281"</definedName>
    <definedName name="IQ_OPEB_BREAKDOWN_RE_DOM" hidden="1">"c3279"</definedName>
    <definedName name="IQ_OPEB_BREAKDOWN_RE_FOREIGN" hidden="1">"c3280"</definedName>
    <definedName name="IQ_OPEB_DECREASE_EFFECT_PBO" hidden="1">"c3458"</definedName>
    <definedName name="IQ_OPEB_DECREASE_EFFECT_PBO_DOM" hidden="1">"c3456"</definedName>
    <definedName name="IQ_OPEB_DECREASE_EFFECT_PBO_FOREIGN" hidden="1">"c3457"</definedName>
    <definedName name="IQ_OPEB_DECREASE_EFFECT_SERVICE_INT_COST" hidden="1">"c3455"</definedName>
    <definedName name="IQ_OPEB_DECREASE_EFFECT_SERVICE_INT_COST_DOM" hidden="1">"c3453"</definedName>
    <definedName name="IQ_OPEB_DECREASE_EFFECT_SERVICE_INT_COST_FOREIGN" hidden="1">"c3454"</definedName>
    <definedName name="IQ_OPEB_DISC_RATE_MAX" hidden="1">"c3422"</definedName>
    <definedName name="IQ_OPEB_DISC_RATE_MAX_DOM" hidden="1">"c3420"</definedName>
    <definedName name="IQ_OPEB_DISC_RATE_MAX_FOREIGN" hidden="1">"c3421"</definedName>
    <definedName name="IQ_OPEB_DISC_RATE_MIN" hidden="1">"c3419"</definedName>
    <definedName name="IQ_OPEB_DISC_RATE_MIN_DOM" hidden="1">"c3417"</definedName>
    <definedName name="IQ_OPEB_DISC_RATE_MIN_FOREIGN" hidden="1">"c3418"</definedName>
    <definedName name="IQ_OPEB_EST_BENEFIT_1YR" hidden="1">"c3287"</definedName>
    <definedName name="IQ_OPEB_EST_BENEFIT_1YR_DOM" hidden="1">"c3285"</definedName>
    <definedName name="IQ_OPEB_EST_BENEFIT_1YR_FOREIGN" hidden="1">"c3286"</definedName>
    <definedName name="IQ_OPEB_EST_BENEFIT_2YR" hidden="1">"c3290"</definedName>
    <definedName name="IQ_OPEB_EST_BENEFIT_2YR_DOM" hidden="1">"c3288"</definedName>
    <definedName name="IQ_OPEB_EST_BENEFIT_2YR_FOREIGN" hidden="1">"c3289"</definedName>
    <definedName name="IQ_OPEB_EST_BENEFIT_3YR" hidden="1">"c3293"</definedName>
    <definedName name="IQ_OPEB_EST_BENEFIT_3YR_DOM" hidden="1">"c3291"</definedName>
    <definedName name="IQ_OPEB_EST_BENEFIT_3YR_FOREIGN" hidden="1">"c3292"</definedName>
    <definedName name="IQ_OPEB_EST_BENEFIT_4YR" hidden="1">"c3296"</definedName>
    <definedName name="IQ_OPEB_EST_BENEFIT_4YR_DOM" hidden="1">"c3294"</definedName>
    <definedName name="IQ_OPEB_EST_BENEFIT_4YR_FOREIGN" hidden="1">"c3295"</definedName>
    <definedName name="IQ_OPEB_EST_BENEFIT_5YR" hidden="1">"c3299"</definedName>
    <definedName name="IQ_OPEB_EST_BENEFIT_5YR_DOM" hidden="1">"c3297"</definedName>
    <definedName name="IQ_OPEB_EST_BENEFIT_5YR_FOREIGN" hidden="1">"c3298"</definedName>
    <definedName name="IQ_OPEB_EST_BENEFIT_AFTER5" hidden="1">"c3302"</definedName>
    <definedName name="IQ_OPEB_EST_BENEFIT_AFTER5_DOM" hidden="1">"c3300"</definedName>
    <definedName name="IQ_OPEB_EST_BENEFIT_AFTER5_FOREIGN" hidden="1">"c3301"</definedName>
    <definedName name="IQ_OPEB_EXP_RATE_RETURN_MAX" hidden="1">"c3434"</definedName>
    <definedName name="IQ_OPEB_EXP_RATE_RETURN_MAX_DOM" hidden="1">"c3432"</definedName>
    <definedName name="IQ_OPEB_EXP_RATE_RETURN_MAX_FOREIGN" hidden="1">"c3433"</definedName>
    <definedName name="IQ_OPEB_EXP_RATE_RETURN_MIN" hidden="1">"c3431"</definedName>
    <definedName name="IQ_OPEB_EXP_RATE_RETURN_MIN_DOM" hidden="1">"c3429"</definedName>
    <definedName name="IQ_OPEB_EXP_RATE_RETURN_MIN_FOREIGN" hidden="1">"c3430"</definedName>
    <definedName name="IQ_OPEB_EXP_RETURN" hidden="1">"c3398"</definedName>
    <definedName name="IQ_OPEB_EXP_RETURN_DOM" hidden="1">"c3396"</definedName>
    <definedName name="IQ_OPEB_EXP_RETURN_FOREIGN" hidden="1">"c3397"</definedName>
    <definedName name="IQ_OPEB_HEALTH_COST_TREND_INITIAL" hidden="1">"c3413"</definedName>
    <definedName name="IQ_OPEB_HEALTH_COST_TREND_INITIAL_DOM" hidden="1">"c3411"</definedName>
    <definedName name="IQ_OPEB_HEALTH_COST_TREND_INITIAL_FOREIGN" hidden="1">"c3412"</definedName>
    <definedName name="IQ_OPEB_HEALTH_COST_TREND_ULTIMATE" hidden="1">"c3416"</definedName>
    <definedName name="IQ_OPEB_HEALTH_COST_TREND_ULTIMATE_DOM" hidden="1">"c3414"</definedName>
    <definedName name="IQ_OPEB_HEALTH_COST_TREND_ULTIMATE_FOREIGN" hidden="1">"c3415"</definedName>
    <definedName name="IQ_OPEB_INCREASE_EFFECT_PBO" hidden="1">"c3452"</definedName>
    <definedName name="IQ_OPEB_INCREASE_EFFECT_PBO_DOM" hidden="1">"c3450"</definedName>
    <definedName name="IQ_OPEB_INCREASE_EFFECT_PBO_FOREIGN" hidden="1">"c3451"</definedName>
    <definedName name="IQ_OPEB_INCREASE_EFFECT_SERVICE_INT_COST" hidden="1">"c3449"</definedName>
    <definedName name="IQ_OPEB_INCREASE_EFFECT_SERVICE_INT_COST_DOM" hidden="1">"c3447"</definedName>
    <definedName name="IQ_OPEB_INCREASE_EFFECT_SERVICE_INT_COST_FOREIGN" hidden="1">"c3448"</definedName>
    <definedName name="IQ_OPEB_INTAN_ASSETS" hidden="1">"c3311"</definedName>
    <definedName name="IQ_OPEB_INTAN_ASSETS_DOM" hidden="1">"c3309"</definedName>
    <definedName name="IQ_OPEB_INTAN_ASSETS_FOREIGN" hidden="1">"c3310"</definedName>
    <definedName name="IQ_OPEB_INTEREST_COST" hidden="1">"c3395"</definedName>
    <definedName name="IQ_OPEB_INTEREST_COST_DOM" hidden="1">"c3393"</definedName>
    <definedName name="IQ_OPEB_INTEREST_COST_FOREIGN" hidden="1">"c3394"</definedName>
    <definedName name="IQ_OPEB_NET_ASSET_RECOG" hidden="1">"c3326"</definedName>
    <definedName name="IQ_OPEB_NET_ASSET_RECOG_DOM" hidden="1">"c3324"</definedName>
    <definedName name="IQ_OPEB_NET_ASSET_RECOG_FOREIGN" hidden="1">"c3325"</definedName>
    <definedName name="IQ_OPEB_OBLIGATION_ACCUMULATED" hidden="1">"c3407"</definedName>
    <definedName name="IQ_OPEB_OBLIGATION_ACCUMULATED_DOM" hidden="1">"c3405"</definedName>
    <definedName name="IQ_OPEB_OBLIGATION_ACCUMULATED_FOREIGN" hidden="1">"c3406"</definedName>
    <definedName name="IQ_OPEB_OBLIGATION_ACQ" hidden="1">"c3380"</definedName>
    <definedName name="IQ_OPEB_OBLIGATION_ACQ_DOM" hidden="1">"c3378"</definedName>
    <definedName name="IQ_OPEB_OBLIGATION_ACQ_FOREIGN" hidden="1">"c3379"</definedName>
    <definedName name="IQ_OPEB_OBLIGATION_ACTUARIAL_GAIN_LOSS" hidden="1">"c3371"</definedName>
    <definedName name="IQ_OPEB_OBLIGATION_ACTUARIAL_GAIN_LOSS_DOM" hidden="1">"c3369"</definedName>
    <definedName name="IQ_OPEB_OBLIGATION_ACTUARIAL_GAIN_LOSS_FOREIGN" hidden="1">"c3370"</definedName>
    <definedName name="IQ_OPEB_OBLIGATION_BEG" hidden="1">"c3359"</definedName>
    <definedName name="IQ_OPEB_OBLIGATION_BEG_DOM" hidden="1">"c3357"</definedName>
    <definedName name="IQ_OPEB_OBLIGATION_BEG_FOREIGN" hidden="1">"c3358"</definedName>
    <definedName name="IQ_OPEB_OBLIGATION_CURTAIL" hidden="1">"c3383"</definedName>
    <definedName name="IQ_OPEB_OBLIGATION_CURTAIL_DOM" hidden="1">"c3381"</definedName>
    <definedName name="IQ_OPEB_OBLIGATION_CURTAIL_FOREIGN" hidden="1">"c3382"</definedName>
    <definedName name="IQ_OPEB_OBLIGATION_EMPLOYEE_CONTRIBUTIONS" hidden="1">"c3368"</definedName>
    <definedName name="IQ_OPEB_OBLIGATION_EMPLOYEE_CONTRIBUTIONS_DOM" hidden="1">"c3366"</definedName>
    <definedName name="IQ_OPEB_OBLIGATION_EMPLOYEE_CONTRIBUTIONS_FOREIGN" hidden="1">"c3367"</definedName>
    <definedName name="IQ_OPEB_OBLIGATION_FX_ADJ" hidden="1">"c3377"</definedName>
    <definedName name="IQ_OPEB_OBLIGATION_FX_ADJ_DOM" hidden="1">"c3375"</definedName>
    <definedName name="IQ_OPEB_OBLIGATION_FX_ADJ_FOREIGN" hidden="1">"c3376"</definedName>
    <definedName name="IQ_OPEB_OBLIGATION_INTEREST_COST" hidden="1">"c3365"</definedName>
    <definedName name="IQ_OPEB_OBLIGATION_INTEREST_COST_DOM" hidden="1">"c3363"</definedName>
    <definedName name="IQ_OPEB_OBLIGATION_INTEREST_COST_FOREIGN" hidden="1">"c3364"</definedName>
    <definedName name="IQ_OPEB_OBLIGATION_OTHER_PLAN_ADJ" hidden="1">"c3386"</definedName>
    <definedName name="IQ_OPEB_OBLIGATION_OTHER_PLAN_ADJ_DOM" hidden="1">"c3384"</definedName>
    <definedName name="IQ_OPEB_OBLIGATION_OTHER_PLAN_ADJ_FOREIGN" hidden="1">"c3385"</definedName>
    <definedName name="IQ_OPEB_OBLIGATION_PAID" hidden="1">"c3374"</definedName>
    <definedName name="IQ_OPEB_OBLIGATION_PAID_DOM" hidden="1">"c3372"</definedName>
    <definedName name="IQ_OPEB_OBLIGATION_PAID_FOREIGN" hidden="1">"c3373"</definedName>
    <definedName name="IQ_OPEB_OBLIGATION_PROJECTED" hidden="1">"c3389"</definedName>
    <definedName name="IQ_OPEB_OBLIGATION_PROJECTED_DOM" hidden="1">"c3387"</definedName>
    <definedName name="IQ_OPEB_OBLIGATION_PROJECTED_FOREIGN" hidden="1">"c3388"</definedName>
    <definedName name="IQ_OPEB_OBLIGATION_SERVICE_COST" hidden="1">"c3362"</definedName>
    <definedName name="IQ_OPEB_OBLIGATION_SERVICE_COST_DOM" hidden="1">"c3360"</definedName>
    <definedName name="IQ_OPEB_OBLIGATION_SERVICE_COST_FOREIGN" hidden="1">"c3361"</definedName>
    <definedName name="IQ_OPEB_OTHER" hidden="1">"c3317"</definedName>
    <definedName name="IQ_OPEB_OTHER_ADJ" hidden="1">"c3323"</definedName>
    <definedName name="IQ_OPEB_OTHER_ADJ_DOM" hidden="1">"c3321"</definedName>
    <definedName name="IQ_OPEB_OTHER_ADJ_FOREIGN" hidden="1">"c3322"</definedName>
    <definedName name="IQ_OPEB_OTHER_COST" hidden="1">"c3401"</definedName>
    <definedName name="IQ_OPEB_OTHER_COST_DOM" hidden="1">"c3399"</definedName>
    <definedName name="IQ_OPEB_OTHER_COST_FOREIGN" hidden="1">"c3400"</definedName>
    <definedName name="IQ_OPEB_OTHER_DOM" hidden="1">"c3315"</definedName>
    <definedName name="IQ_OPEB_OTHER_FOREIGN" hidden="1">"c3316"</definedName>
    <definedName name="IQ_OPEB_PBO_ASSUMED_RATE_RET_MAX" hidden="1">"c3440"</definedName>
    <definedName name="IQ_OPEB_PBO_ASSUMED_RATE_RET_MAX_DOM" hidden="1">"c3438"</definedName>
    <definedName name="IQ_OPEB_PBO_ASSUMED_RATE_RET_MAX_FOREIGN" hidden="1">"c3439"</definedName>
    <definedName name="IQ_OPEB_PBO_ASSUMED_RATE_RET_MIN" hidden="1">"c3437"</definedName>
    <definedName name="IQ_OPEB_PBO_ASSUMED_RATE_RET_MIN_DOM" hidden="1">"c3435"</definedName>
    <definedName name="IQ_OPEB_PBO_ASSUMED_RATE_RET_MIN_FOREIGN" hidden="1">"c3436"</definedName>
    <definedName name="IQ_OPEB_PBO_RATE_COMP_INCREASE_MAX" hidden="1">"c3446"</definedName>
    <definedName name="IQ_OPEB_PBO_RATE_COMP_INCREASE_MAX_DOM" hidden="1">"c3444"</definedName>
    <definedName name="IQ_OPEB_PBO_RATE_COMP_INCREASE_MAX_FOREIGN" hidden="1">"c3445"</definedName>
    <definedName name="IQ_OPEB_PBO_RATE_COMP_INCREASE_MIN" hidden="1">"c3443"</definedName>
    <definedName name="IQ_OPEB_PBO_RATE_COMP_INCREASE_MIN_DOM" hidden="1">"c3441"</definedName>
    <definedName name="IQ_OPEB_PBO_RATE_COMP_INCREASE_MIN_FOREIGN" hidden="1">"c3442"</definedName>
    <definedName name="IQ_OPEB_PREPAID_COST" hidden="1">"c3305"</definedName>
    <definedName name="IQ_OPEB_PREPAID_COST_DOM" hidden="1">"c3303"</definedName>
    <definedName name="IQ_OPEB_PREPAID_COST_FOREIGN" hidden="1">"c3304"</definedName>
    <definedName name="IQ_OPEB_RATE_COMP_INCREASE_MAX" hidden="1">"c3428"</definedName>
    <definedName name="IQ_OPEB_RATE_COMP_INCREASE_MAX_DOM" hidden="1">"c3426"</definedName>
    <definedName name="IQ_OPEB_RATE_COMP_INCREASE_MAX_FOREIGN" hidden="1">"c3427"</definedName>
    <definedName name="IQ_OPEB_RATE_COMP_INCREASE_MIN" hidden="1">"c3425"</definedName>
    <definedName name="IQ_OPEB_RATE_COMP_INCREASE_MIN_DOM" hidden="1">"c3423"</definedName>
    <definedName name="IQ_OPEB_RATE_COMP_INCREASE_MIN_FOREIGN" hidden="1">"c3424"</definedName>
    <definedName name="IQ_OPEB_SERVICE_COST" hidden="1">"c3392"</definedName>
    <definedName name="IQ_OPEB_SERVICE_COST_DOM" hidden="1">"c3390"</definedName>
    <definedName name="IQ_OPEB_SERVICE_COST_FOREIGN" hidden="1">"c3391"</definedName>
    <definedName name="IQ_OPEB_TOTAL_COST" hidden="1">"c3404"</definedName>
    <definedName name="IQ_OPEB_TOTAL_COST_DOM" hidden="1">"c3402"</definedName>
    <definedName name="IQ_OPEB_TOTAL_COST_FOREIGN" hidden="1">"c3403"</definedName>
    <definedName name="IQ_OPEB_UNRECOG_PRIOR" hidden="1">"c3320"</definedName>
    <definedName name="IQ_OPEB_UNRECOG_PRIOR_DOM" hidden="1">"c3318"</definedName>
    <definedName name="IQ_OPEB_UNRECOG_PRIOR_FOREIGN" hidden="1">"c3319"</definedName>
    <definedName name="IQ_OPENPRICE" hidden="1">"c848"</definedName>
    <definedName name="IQ_OPER_INC" hidden="1">"c849"</definedName>
    <definedName name="IQ_OPER_INC_BR" hidden="1">"c850"</definedName>
    <definedName name="IQ_OPER_INC_FIN" hidden="1">"c851"</definedName>
    <definedName name="IQ_OPER_INC_INS" hidden="1">"c852"</definedName>
    <definedName name="IQ_OPER_INC_MARGIN" hidden="1">"c1448"</definedName>
    <definedName name="IQ_OPER_INC_REIT" hidden="1">"c853"</definedName>
    <definedName name="IQ_OPER_INC_UTI" hidden="1">"c854"</definedName>
    <definedName name="IQ_OPERATIONS_EXP" hidden="1">"c855"</definedName>
    <definedName name="IQ_OPTIONS_BEG_OS" hidden="1">"c1572"</definedName>
    <definedName name="IQ_OPTIONS_CANCELLED" hidden="1">"c856"</definedName>
    <definedName name="IQ_OPTIONS_END_OS" hidden="1">"c1573"</definedName>
    <definedName name="IQ_OPTIONS_EXERCISED" hidden="1">"c2116"</definedName>
    <definedName name="IQ_OPTIONS_GRANTED" hidden="1">"c2673"</definedName>
    <definedName name="IQ_OPTIONS_ISSUED" hidden="1">"c857"</definedName>
    <definedName name="IQ_OPTIONS_STRIKE_PRICE_GRANTED" hidden="1">"c2678"</definedName>
    <definedName name="IQ_OPTIONS_STRIKE_PRICE_OS" hidden="1">"c2677"</definedName>
    <definedName name="IQ_ORDER_BACKLOG" hidden="1">"c2090"</definedName>
    <definedName name="IQ_OTHER_ADJUST_GROSS_LOANS" hidden="1">"c859"</definedName>
    <definedName name="IQ_OTHER_AMORT" hidden="1">"c5563"</definedName>
    <definedName name="IQ_OTHER_AMORT_BNK" hidden="1">"c5565"</definedName>
    <definedName name="IQ_OTHER_AMORT_BR" hidden="1">"c5566"</definedName>
    <definedName name="IQ_OTHER_AMORT_FIN" hidden="1">"c5567"</definedName>
    <definedName name="IQ_OTHER_AMORT_INS" hidden="1">"c5568"</definedName>
    <definedName name="IQ_OTHER_AMORT_REIT" hidden="1">"c5569"</definedName>
    <definedName name="IQ_OTHER_AMORT_UTI" hidden="1">"c5570"</definedName>
    <definedName name="IQ_OTHER_ASSETS" hidden="1">"c860"</definedName>
    <definedName name="IQ_OTHER_ASSETS_BNK" hidden="1">"c861"</definedName>
    <definedName name="IQ_OTHER_ASSETS_BR" hidden="1">"c862"</definedName>
    <definedName name="IQ_OTHER_ASSETS_FIN" hidden="1">"c863"</definedName>
    <definedName name="IQ_OTHER_ASSETS_INS" hidden="1">"c864"</definedName>
    <definedName name="IQ_OTHER_ASSETS_REIT" hidden="1">"c865"</definedName>
    <definedName name="IQ_OTHER_ASSETS_SERV_RIGHTS" hidden="1">"c2243"</definedName>
    <definedName name="IQ_OTHER_ASSETS_UTI" hidden="1">"c866"</definedName>
    <definedName name="IQ_OTHER_BEARING_LIAB" hidden="1">"c1608"</definedName>
    <definedName name="IQ_OTHER_BENEFITS_OBLIGATION" hidden="1">"c867"</definedName>
    <definedName name="IQ_OTHER_CA" hidden="1">"c868"</definedName>
    <definedName name="IQ_OTHER_CA_SUPPL" hidden="1">"c869"</definedName>
    <definedName name="IQ_OTHER_CA_SUPPL_BNK" hidden="1">"c870"</definedName>
    <definedName name="IQ_OTHER_CA_SUPPL_BR" hidden="1">"c871"</definedName>
    <definedName name="IQ_OTHER_CA_SUPPL_FIN" hidden="1">"c872"</definedName>
    <definedName name="IQ_OTHER_CA_SUPPL_INS" hidden="1">"c873"</definedName>
    <definedName name="IQ_OTHER_CA_SUPPL_REIT" hidden="1">"c874"</definedName>
    <definedName name="IQ_OTHER_CA_SUPPL_UTI" hidden="1">"c875"</definedName>
    <definedName name="IQ_OTHER_CA_UTI" hidden="1">"c876"</definedName>
    <definedName name="IQ_OTHER_CL" hidden="1">"c877"</definedName>
    <definedName name="IQ_OTHER_CL_SUPPL" hidden="1">"c878"</definedName>
    <definedName name="IQ_OTHER_CL_SUPPL_BNK" hidden="1">"c879"</definedName>
    <definedName name="IQ_OTHER_CL_SUPPL_BR" hidden="1">"c880"</definedName>
    <definedName name="IQ_OTHER_CL_SUPPL_FIN" hidden="1">"c881"</definedName>
    <definedName name="IQ_OTHER_CL_SUPPL_REIT" hidden="1">"c882"</definedName>
    <definedName name="IQ_OTHER_CL_SUPPL_UTI" hidden="1">"c883"</definedName>
    <definedName name="IQ_OTHER_CL_UTI" hidden="1">"c884"</definedName>
    <definedName name="IQ_OTHER_CURRENT_ASSETS" hidden="1">"c1403"</definedName>
    <definedName name="IQ_OTHER_CURRENT_LIAB" hidden="1">"c1404"</definedName>
    <definedName name="IQ_OTHER_DEBT" hidden="1">"c2507"</definedName>
    <definedName name="IQ_OTHER_DEBT_PCT" hidden="1">"c2508"</definedName>
    <definedName name="IQ_OTHER_DEP" hidden="1">"c885"</definedName>
    <definedName name="IQ_OTHER_EARNING" hidden="1">"c1609"</definedName>
    <definedName name="IQ_OTHER_EQUITY" hidden="1">"c886"</definedName>
    <definedName name="IQ_OTHER_EQUITY_BNK" hidden="1">"c887"</definedName>
    <definedName name="IQ_OTHER_EQUITY_BR" hidden="1">"c888"</definedName>
    <definedName name="IQ_OTHER_EQUITY_FIN" hidden="1">"c889"</definedName>
    <definedName name="IQ_OTHER_EQUITY_INS" hidden="1">"c890"</definedName>
    <definedName name="IQ_OTHER_EQUITY_REIT" hidden="1">"c891"</definedName>
    <definedName name="IQ_OTHER_EQUITY_UTI" hidden="1">"c892"</definedName>
    <definedName name="IQ_OTHER_FINANCE_ACT" hidden="1">"c893"</definedName>
    <definedName name="IQ_OTHER_FINANCE_ACT_BNK" hidden="1">"c894"</definedName>
    <definedName name="IQ_OTHER_FINANCE_ACT_BR" hidden="1">"c895"</definedName>
    <definedName name="IQ_OTHER_FINANCE_ACT_FIN" hidden="1">"c896"</definedName>
    <definedName name="IQ_OTHER_FINANCE_ACT_INS" hidden="1">"c897"</definedName>
    <definedName name="IQ_OTHER_FINANCE_ACT_REIT" hidden="1">"c898"</definedName>
    <definedName name="IQ_OTHER_FINANCE_ACT_SUPPL" hidden="1">"c899"</definedName>
    <definedName name="IQ_OTHER_FINANCE_ACT_SUPPL_BNK" hidden="1">"c900"</definedName>
    <definedName name="IQ_OTHER_FINANCE_ACT_SUPPL_BR" hidden="1">"c901"</definedName>
    <definedName name="IQ_OTHER_FINANCE_ACT_SUPPL_FIN" hidden="1">"c902"</definedName>
    <definedName name="IQ_OTHER_FINANCE_ACT_SUPPL_INS" hidden="1">"c903"</definedName>
    <definedName name="IQ_OTHER_FINANCE_ACT_SUPPL_REIT" hidden="1">"c904"</definedName>
    <definedName name="IQ_OTHER_FINANCE_ACT_SUPPL_UTI" hidden="1">"c905"</definedName>
    <definedName name="IQ_OTHER_FINANCE_ACT_UTI" hidden="1">"c906"</definedName>
    <definedName name="IQ_OTHER_INTAN" hidden="1">"c907"</definedName>
    <definedName name="IQ_OTHER_INTAN_BNK" hidden="1">"c908"</definedName>
    <definedName name="IQ_OTHER_INTAN_BR" hidden="1">"c909"</definedName>
    <definedName name="IQ_OTHER_INTAN_FIN" hidden="1">"c910"</definedName>
    <definedName name="IQ_OTHER_INTAN_INS" hidden="1">"c911"</definedName>
    <definedName name="IQ_OTHER_INTAN_REIT" hidden="1">"c912"</definedName>
    <definedName name="IQ_OTHER_INTAN_UTI" hidden="1">"c913"</definedName>
    <definedName name="IQ_OTHER_INV" hidden="1">"c914"</definedName>
    <definedName name="IQ_OTHER_INVEST" hidden="1">"c915"</definedName>
    <definedName name="IQ_OTHER_INVEST_ACT" hidden="1">"c916"</definedName>
    <definedName name="IQ_OTHER_INVEST_ACT_BNK" hidden="1">"c917"</definedName>
    <definedName name="IQ_OTHER_INVEST_ACT_BR" hidden="1">"c918"</definedName>
    <definedName name="IQ_OTHER_INVEST_ACT_FIN" hidden="1">"c919"</definedName>
    <definedName name="IQ_OTHER_INVEST_ACT_INS" hidden="1">"c920"</definedName>
    <definedName name="IQ_OTHER_INVEST_ACT_REIT" hidden="1">"c921"</definedName>
    <definedName name="IQ_OTHER_INVEST_ACT_SUPPL" hidden="1">"c922"</definedName>
    <definedName name="IQ_OTHER_INVEST_ACT_SUPPL_BNK" hidden="1">"c923"</definedName>
    <definedName name="IQ_OTHER_INVEST_ACT_SUPPL_BR" hidden="1">"c924"</definedName>
    <definedName name="IQ_OTHER_INVEST_ACT_SUPPL_FIN" hidden="1">"c925"</definedName>
    <definedName name="IQ_OTHER_INVEST_ACT_SUPPL_INS" hidden="1">"c926"</definedName>
    <definedName name="IQ_OTHER_INVEST_ACT_SUPPL_REIT" hidden="1">"c927"</definedName>
    <definedName name="IQ_OTHER_INVEST_ACT_SUPPL_UTI" hidden="1">"c928"</definedName>
    <definedName name="IQ_OTHER_INVEST_ACT_UTI" hidden="1">"c929"</definedName>
    <definedName name="IQ_OTHER_INVESTING" hidden="1">"c1408"</definedName>
    <definedName name="IQ_OTHER_LIAB" hidden="1">"c930"</definedName>
    <definedName name="IQ_OTHER_LIAB_BNK" hidden="1">"c931"</definedName>
    <definedName name="IQ_OTHER_LIAB_BR" hidden="1">"c932"</definedName>
    <definedName name="IQ_OTHER_LIAB_FIN" hidden="1">"c933"</definedName>
    <definedName name="IQ_OTHER_LIAB_INS" hidden="1">"c934"</definedName>
    <definedName name="IQ_OTHER_LIAB_LT" hidden="1">"c935"</definedName>
    <definedName name="IQ_OTHER_LIAB_LT_BNK" hidden="1">"c936"</definedName>
    <definedName name="IQ_OTHER_LIAB_LT_BR" hidden="1">"c937"</definedName>
    <definedName name="IQ_OTHER_LIAB_LT_FIN" hidden="1">"c938"</definedName>
    <definedName name="IQ_OTHER_LIAB_LT_INS" hidden="1">"c939"</definedName>
    <definedName name="IQ_OTHER_LIAB_LT_REIT" hidden="1">"c940"</definedName>
    <definedName name="IQ_OTHER_LIAB_LT_UTI" hidden="1">"c941"</definedName>
    <definedName name="IQ_OTHER_LIAB_REIT" hidden="1">"c942"</definedName>
    <definedName name="IQ_OTHER_LIAB_UTI" hidden="1">"c943"</definedName>
    <definedName name="IQ_OTHER_LIAB_WRITTEN" hidden="1">"c944"</definedName>
    <definedName name="IQ_OTHER_LOANS" hidden="1">"c945"</definedName>
    <definedName name="IQ_OTHER_LONG_TERM" hidden="1">"c1409"</definedName>
    <definedName name="IQ_OTHER_LT_ASSETS" hidden="1">"c946"</definedName>
    <definedName name="IQ_OTHER_LT_ASSETS_BNK" hidden="1">"c947"</definedName>
    <definedName name="IQ_OTHER_LT_ASSETS_BR" hidden="1">"c948"</definedName>
    <definedName name="IQ_OTHER_LT_ASSETS_FIN" hidden="1">"c949"</definedName>
    <definedName name="IQ_OTHER_LT_ASSETS_INS" hidden="1">"c950"</definedName>
    <definedName name="IQ_OTHER_LT_ASSETS_REIT" hidden="1">"c951"</definedName>
    <definedName name="IQ_OTHER_LT_ASSETS_UTI" hidden="1">"c952"</definedName>
    <definedName name="IQ_OTHER_NET" hidden="1">"c1453"</definedName>
    <definedName name="IQ_OTHER_NON_INT_EXP" hidden="1">"c953"</definedName>
    <definedName name="IQ_OTHER_NON_INT_EXP_TOTAL" hidden="1">"c954"</definedName>
    <definedName name="IQ_OTHER_NON_INT_INC" hidden="1">"c955"</definedName>
    <definedName name="IQ_OTHER_NON_OPER_EXP" hidden="1">"c956"</definedName>
    <definedName name="IQ_OTHER_NON_OPER_EXP_BR" hidden="1">"c957"</definedName>
    <definedName name="IQ_OTHER_NON_OPER_EXP_FIN" hidden="1">"c958"</definedName>
    <definedName name="IQ_OTHER_NON_OPER_EXP_INS" hidden="1">"c959"</definedName>
    <definedName name="IQ_OTHER_NON_OPER_EXP_REIT" hidden="1">"c960"</definedName>
    <definedName name="IQ_OTHER_NON_OPER_EXP_SUPPL" hidden="1">"c961"</definedName>
    <definedName name="IQ_OTHER_NON_OPER_EXP_SUPPL_BR" hidden="1">"c962"</definedName>
    <definedName name="IQ_OTHER_NON_OPER_EXP_SUPPL_FIN" hidden="1">"c963"</definedName>
    <definedName name="IQ_OTHER_NON_OPER_EXP_SUPPL_INS" hidden="1">"c964"</definedName>
    <definedName name="IQ_OTHER_NON_OPER_EXP_SUPPL_REIT" hidden="1">"c965"</definedName>
    <definedName name="IQ_OTHER_NON_OPER_EXP_SUPPL_UTI" hidden="1">"c966"</definedName>
    <definedName name="IQ_OTHER_NON_OPER_EXP_UTI" hidden="1">"c967"</definedName>
    <definedName name="IQ_OTHER_OPER" hidden="1">"c982"</definedName>
    <definedName name="IQ_OTHER_OPER_ACT" hidden="1">"c983"</definedName>
    <definedName name="IQ_OTHER_OPER_ACT_BNK" hidden="1">"c984"</definedName>
    <definedName name="IQ_OTHER_OPER_ACT_BR" hidden="1">"c985"</definedName>
    <definedName name="IQ_OTHER_OPER_ACT_FIN" hidden="1">"c986"</definedName>
    <definedName name="IQ_OTHER_OPER_ACT_INS" hidden="1">"c987"</definedName>
    <definedName name="IQ_OTHER_OPER_ACT_REIT" hidden="1">"c988"</definedName>
    <definedName name="IQ_OTHER_OPER_ACT_UTI" hidden="1">"c989"</definedName>
    <definedName name="IQ_OTHER_OPER_BR" hidden="1">"c990"</definedName>
    <definedName name="IQ_OTHER_OPER_FIN" hidden="1">"c991"</definedName>
    <definedName name="IQ_OTHER_OPER_INS" hidden="1">"c992"</definedName>
    <definedName name="IQ_OTHER_OPER_REIT" hidden="1">"c993"</definedName>
    <definedName name="IQ_OTHER_OPER_SUPPL_BR" hidden="1">"c994"</definedName>
    <definedName name="IQ_OTHER_OPER_SUPPL_FIN" hidden="1">"c995"</definedName>
    <definedName name="IQ_OTHER_OPER_SUPPL_INS" hidden="1">"c996"</definedName>
    <definedName name="IQ_OTHER_OPER_SUPPL_REIT" hidden="1">"c997"</definedName>
    <definedName name="IQ_OTHER_OPER_SUPPL_UTI" hidden="1">"c998"</definedName>
    <definedName name="IQ_OTHER_OPER_TOT_BNK" hidden="1">"c999"</definedName>
    <definedName name="IQ_OTHER_OPER_TOT_BR" hidden="1">"c1000"</definedName>
    <definedName name="IQ_OTHER_OPER_TOT_FIN" hidden="1">"c1001"</definedName>
    <definedName name="IQ_OTHER_OPER_TOT_INS" hidden="1">"c1002"</definedName>
    <definedName name="IQ_OTHER_OPER_TOT_REIT" hidden="1">"c1003"</definedName>
    <definedName name="IQ_OTHER_OPER_TOT_UTI" hidden="1">"c1004"</definedName>
    <definedName name="IQ_OTHER_OPER_UTI" hidden="1">"c1005"</definedName>
    <definedName name="IQ_OTHER_OPTIONS_BEG_OS" hidden="1">"c2686"</definedName>
    <definedName name="IQ_OTHER_OPTIONS_CANCELLED" hidden="1">"c2689"</definedName>
    <definedName name="IQ_OTHER_OPTIONS_END_OS" hidden="1">"c2690"</definedName>
    <definedName name="IQ_OTHER_OPTIONS_EXERCISED" hidden="1">"c2688"</definedName>
    <definedName name="IQ_OTHER_OPTIONS_GRANTED" hidden="1">"c2687"</definedName>
    <definedName name="IQ_OTHER_OPTIONS_STRIKE_PRICE_OS" hidden="1">"c2691"</definedName>
    <definedName name="IQ_OTHER_OUTSTANDING_BS_DATE" hidden="1">"c1972"</definedName>
    <definedName name="IQ_OTHER_OUTSTANDING_FILING_DATE" hidden="1">"c1974"</definedName>
    <definedName name="IQ_OTHER_PC_WRITTEN" hidden="1">"c1006"</definedName>
    <definedName name="IQ_OTHER_REAL_ESTATE" hidden="1">"c1007"</definedName>
    <definedName name="IQ_OTHER_RECEIV" hidden="1">"c1008"</definedName>
    <definedName name="IQ_OTHER_RECEIV_INS" hidden="1">"c1009"</definedName>
    <definedName name="IQ_OTHER_REV" hidden="1">"c1010"</definedName>
    <definedName name="IQ_OTHER_REV_BR" hidden="1">"c1011"</definedName>
    <definedName name="IQ_OTHER_REV_FIN" hidden="1">"c1012"</definedName>
    <definedName name="IQ_OTHER_REV_INS" hidden="1">"c1013"</definedName>
    <definedName name="IQ_OTHER_REV_REIT" hidden="1">"c1014"</definedName>
    <definedName name="IQ_OTHER_REV_SUPPL" hidden="1">"c1015"</definedName>
    <definedName name="IQ_OTHER_REV_SUPPL_BR" hidden="1">"c1016"</definedName>
    <definedName name="IQ_OTHER_REV_SUPPL_FIN" hidden="1">"c1017"</definedName>
    <definedName name="IQ_OTHER_REV_SUPPL_INS" hidden="1">"c1018"</definedName>
    <definedName name="IQ_OTHER_REV_SUPPL_REIT" hidden="1">"c1019"</definedName>
    <definedName name="IQ_OTHER_REV_SUPPL_UTI" hidden="1">"c1020"</definedName>
    <definedName name="IQ_OTHER_REV_UTI" hidden="1">"c1021"</definedName>
    <definedName name="IQ_OTHER_REVENUE" hidden="1">"c1410"</definedName>
    <definedName name="IQ_OTHER_STRIKE_PRICE_GRANTED" hidden="1">"c2692"</definedName>
    <definedName name="IQ_OTHER_UNDRAWN" hidden="1">"c2522"</definedName>
    <definedName name="IQ_OTHER_UNUSUAL" hidden="1">"c1488"</definedName>
    <definedName name="IQ_OTHER_UNUSUAL_BNK" hidden="1">"c1560"</definedName>
    <definedName name="IQ_OTHER_UNUSUAL_BR" hidden="1">"c1561"</definedName>
    <definedName name="IQ_OTHER_UNUSUAL_FIN" hidden="1">"c1562"</definedName>
    <definedName name="IQ_OTHER_UNUSUAL_INS" hidden="1">"c1563"</definedName>
    <definedName name="IQ_OTHER_UNUSUAL_REIT" hidden="1">"c1564"</definedName>
    <definedName name="IQ_OTHER_UNUSUAL_SUPPL" hidden="1">"c1494"</definedName>
    <definedName name="IQ_OTHER_UNUSUAL_SUPPL_BNK" hidden="1">"c1495"</definedName>
    <definedName name="IQ_OTHER_UNUSUAL_SUPPL_BR" hidden="1">"c1496"</definedName>
    <definedName name="IQ_OTHER_UNUSUAL_SUPPL_FIN" hidden="1">"c1497"</definedName>
    <definedName name="IQ_OTHER_UNUSUAL_SUPPL_INS" hidden="1">"c1498"</definedName>
    <definedName name="IQ_OTHER_UNUSUAL_SUPPL_REIT" hidden="1">"c1499"</definedName>
    <definedName name="IQ_OTHER_UNUSUAL_SUPPL_UTI" hidden="1">"c1500"</definedName>
    <definedName name="IQ_OTHER_UNUSUAL_UTI" hidden="1">"c1565"</definedName>
    <definedName name="IQ_OTHER_WARRANTS_BEG_OS" hidden="1">"c2712"</definedName>
    <definedName name="IQ_OTHER_WARRANTS_CANCELLED" hidden="1">"c2715"</definedName>
    <definedName name="IQ_OTHER_WARRANTS_END_OS" hidden="1">"c2716"</definedName>
    <definedName name="IQ_OTHER_WARRANTS_EXERCISED" hidden="1">"c2714"</definedName>
    <definedName name="IQ_OTHER_WARRANTS_ISSUED" hidden="1">"c2713"</definedName>
    <definedName name="IQ_OTHER_WARRANTS_STRIKE_PRICE_ISSUED" hidden="1">"c2718"</definedName>
    <definedName name="IQ_OTHER_WARRANTS_STRIKE_PRICE_OS" hidden="1">"c2717"</definedName>
    <definedName name="IQ_OUTSTANDING_BS_DATE" hidden="1">"c2128"</definedName>
    <definedName name="IQ_OUTSTANDING_FILING_DATE" hidden="1">"c1023"</definedName>
    <definedName name="IQ_OWNERSHIP" hidden="1">"c2160"</definedName>
    <definedName name="IQ_PART_TIME" hidden="1">"c1024"</definedName>
    <definedName name="IQ_PAY_ACCRUED" hidden="1">"c1457"</definedName>
    <definedName name="IQ_PAYOUT_RATIO" hidden="1">"c1900"</definedName>
    <definedName name="IQ_PBV" hidden="1">"c1025"</definedName>
    <definedName name="IQ_PBV_AVG" hidden="1">"c1026"</definedName>
    <definedName name="IQ_PC_EARNED" hidden="1">"c2749"</definedName>
    <definedName name="IQ_PC_GAAP_COMBINED_RATIO" hidden="1">"c2781"</definedName>
    <definedName name="IQ_PC_GAAP_COMBINED_RATIO_EXCL_CL" hidden="1">"c2782"</definedName>
    <definedName name="IQ_PC_GAAP_EXPENSE_RATIO" hidden="1">"c2780"</definedName>
    <definedName name="IQ_PC_GAAP_LOSS" hidden="1">"c2779"</definedName>
    <definedName name="IQ_PC_POLICY_BENEFITS_EXP" hidden="1">"c2790"</definedName>
    <definedName name="IQ_PC_STAT_COMBINED_RATIO" hidden="1">"c2778"</definedName>
    <definedName name="IQ_PC_STAT_COMBINED_RATIO_EXCL_DIV" hidden="1">"c2777"</definedName>
    <definedName name="IQ_PC_STAT_DIVIDEND_RATIO" hidden="1">"c2776"</definedName>
    <definedName name="IQ_PC_STAT_EXPENSE_RATIO" hidden="1">"c2775"</definedName>
    <definedName name="IQ_PC_STAT_LOSS_RATIO" hidden="1">"c2774"</definedName>
    <definedName name="IQ_PC_STATUTORY_SURPLUS" hidden="1">"c2770"</definedName>
    <definedName name="IQ_PC_WRITTEN" hidden="1">"c1027"</definedName>
    <definedName name="IQ_PE_EXCL" hidden="1">"c1028"</definedName>
    <definedName name="IQ_PE_EXCL_AVG" hidden="1">"c1029"</definedName>
    <definedName name="IQ_PE_NORMALIZED" hidden="1">"c2207"</definedName>
    <definedName name="IQ_PE_RATIO" hidden="1">"c1610"</definedName>
    <definedName name="IQ_PENSION" hidden="1">"c1031"</definedName>
    <definedName name="IQ_PENSION_ACCRUED_LIAB" hidden="1">"c3134"</definedName>
    <definedName name="IQ_PENSION_ACCRUED_LIAB_DOM" hidden="1">"c3132"</definedName>
    <definedName name="IQ_PENSION_ACCRUED_LIAB_FOREIGN" hidden="1">"c3133"</definedName>
    <definedName name="IQ_PENSION_ACCUM_OTHER_CI" hidden="1">"c3140"</definedName>
    <definedName name="IQ_PENSION_ACCUM_OTHER_CI_DOM" hidden="1">"c3138"</definedName>
    <definedName name="IQ_PENSION_ACCUM_OTHER_CI_FOREIGN" hidden="1">"c3139"</definedName>
    <definedName name="IQ_PENSION_ACCUMULATED_OBLIGATION" hidden="1">"c3570"</definedName>
    <definedName name="IQ_PENSION_ACCUMULATED_OBLIGATION_DOMESTIC" hidden="1">"c3568"</definedName>
    <definedName name="IQ_PENSION_ACCUMULATED_OBLIGATION_FOREIGN" hidden="1">"c3569"</definedName>
    <definedName name="IQ_PENSION_ASSETS" hidden="1">"c3182"</definedName>
    <definedName name="IQ_PENSION_ASSETS_ACQ" hidden="1">"c3173"</definedName>
    <definedName name="IQ_PENSION_ASSETS_ACQ_DOM" hidden="1">"c3171"</definedName>
    <definedName name="IQ_PENSION_ASSETS_ACQ_FOREIGN" hidden="1">"c3172"</definedName>
    <definedName name="IQ_PENSION_ASSETS_ACTUAL_RETURN" hidden="1">"c3158"</definedName>
    <definedName name="IQ_PENSION_ASSETS_ACTUAL_RETURN_DOM" hidden="1">"c3156"</definedName>
    <definedName name="IQ_PENSION_ASSETS_ACTUAL_RETURN_FOREIGN" hidden="1">"c3157"</definedName>
    <definedName name="IQ_PENSION_ASSETS_BEG" hidden="1">"c3155"</definedName>
    <definedName name="IQ_PENSION_ASSETS_BEG_DOM" hidden="1">"c3153"</definedName>
    <definedName name="IQ_PENSION_ASSETS_BEG_FOREIGN" hidden="1">"c3154"</definedName>
    <definedName name="IQ_PENSION_ASSETS_BENEFITS_PAID" hidden="1">"c3167"</definedName>
    <definedName name="IQ_PENSION_ASSETS_BENEFITS_PAID_DOM" hidden="1">"c3165"</definedName>
    <definedName name="IQ_PENSION_ASSETS_BENEFITS_PAID_FOREIGN" hidden="1">"c3166"</definedName>
    <definedName name="IQ_PENSION_ASSETS_CURTAIL" hidden="1">"c3176"</definedName>
    <definedName name="IQ_PENSION_ASSETS_CURTAIL_DOM" hidden="1">"c3174"</definedName>
    <definedName name="IQ_PENSION_ASSETS_CURTAIL_FOREIGN" hidden="1">"c3175"</definedName>
    <definedName name="IQ_PENSION_ASSETS_DOM" hidden="1">"c3180"</definedName>
    <definedName name="IQ_PENSION_ASSETS_EMPLOYER_CONTRIBUTIONS" hidden="1">"c3161"</definedName>
    <definedName name="IQ_PENSION_ASSETS_EMPLOYER_CONTRIBUTIONS_DOM" hidden="1">"c3159"</definedName>
    <definedName name="IQ_PENSION_ASSETS_EMPLOYER_CONTRIBUTIONS_FOREIGN" hidden="1">"c3160"</definedName>
    <definedName name="IQ_PENSION_ASSETS_FOREIGN" hidden="1">"c3181"</definedName>
    <definedName name="IQ_PENSION_ASSETS_FX_ADJ" hidden="1">"c3170"</definedName>
    <definedName name="IQ_PENSION_ASSETS_FX_ADJ_DOM" hidden="1">"c3168"</definedName>
    <definedName name="IQ_PENSION_ASSETS_FX_ADJ_FOREIGN" hidden="1">"c3169"</definedName>
    <definedName name="IQ_PENSION_ASSETS_OTHER_PLAN_ADJ" hidden="1">"c3179"</definedName>
    <definedName name="IQ_PENSION_ASSETS_OTHER_PLAN_ADJ_DOM" hidden="1">"c3177"</definedName>
    <definedName name="IQ_PENSION_ASSETS_OTHER_PLAN_ADJ_FOREIGN" hidden="1">"c3178"</definedName>
    <definedName name="IQ_PENSION_ASSETS_PARTICIP_CONTRIBUTIONS" hidden="1">"c3164"</definedName>
    <definedName name="IQ_PENSION_ASSETS_PARTICIP_CONTRIBUTIONS_DOM" hidden="1">"c3162"</definedName>
    <definedName name="IQ_PENSION_ASSETS_PARTICIP_CONTRIBUTIONS_FOREIGN" hidden="1">"c3163"</definedName>
    <definedName name="IQ_PENSION_BENEFIT_INFO_DATE" hidden="1">"c3230"</definedName>
    <definedName name="IQ_PENSION_BENEFIT_INFO_DATE_DOM" hidden="1">"c3228"</definedName>
    <definedName name="IQ_PENSION_BENEFIT_INFO_DATE_FOREIGN" hidden="1">"c3229"</definedName>
    <definedName name="IQ_PENSION_BREAKDOWN_EQ" hidden="1">"c3101"</definedName>
    <definedName name="IQ_PENSION_BREAKDOWN_EQ_DOM" hidden="1">"c3099"</definedName>
    <definedName name="IQ_PENSION_BREAKDOWN_EQ_FOREIGN" hidden="1">"c3100"</definedName>
    <definedName name="IQ_PENSION_BREAKDOWN_FI" hidden="1">"c3104"</definedName>
    <definedName name="IQ_PENSION_BREAKDOWN_FI_DOM" hidden="1">"c3102"</definedName>
    <definedName name="IQ_PENSION_BREAKDOWN_FI_FOREIGN" hidden="1">"c3103"</definedName>
    <definedName name="IQ_PENSION_BREAKDOWN_OTHER" hidden="1">"c3110"</definedName>
    <definedName name="IQ_PENSION_BREAKDOWN_OTHER_DOM" hidden="1">"c3108"</definedName>
    <definedName name="IQ_PENSION_BREAKDOWN_OTHER_FOREIGN" hidden="1">"c3109"</definedName>
    <definedName name="IQ_PENSION_BREAKDOWN_PCT_EQ" hidden="1">"c3089"</definedName>
    <definedName name="IQ_PENSION_BREAKDOWN_PCT_EQ_DOM" hidden="1">"c3087"</definedName>
    <definedName name="IQ_PENSION_BREAKDOWN_PCT_EQ_FOREIGN" hidden="1">"c3088"</definedName>
    <definedName name="IQ_PENSION_BREAKDOWN_PCT_FI" hidden="1">"c3092"</definedName>
    <definedName name="IQ_PENSION_BREAKDOWN_PCT_FI_DOM" hidden="1">"c3090"</definedName>
    <definedName name="IQ_PENSION_BREAKDOWN_PCT_FI_FOREIGN" hidden="1">"c3091"</definedName>
    <definedName name="IQ_PENSION_BREAKDOWN_PCT_OTHER" hidden="1">"c3098"</definedName>
    <definedName name="IQ_PENSION_BREAKDOWN_PCT_OTHER_DOM" hidden="1">"c3096"</definedName>
    <definedName name="IQ_PENSION_BREAKDOWN_PCT_OTHER_FOREIGN" hidden="1">"c3097"</definedName>
    <definedName name="IQ_PENSION_BREAKDOWN_PCT_RE" hidden="1">"c3095"</definedName>
    <definedName name="IQ_PENSION_BREAKDOWN_PCT_RE_DOM" hidden="1">"c3093"</definedName>
    <definedName name="IQ_PENSION_BREAKDOWN_PCT_RE_FOREIGN" hidden="1">"c3094"</definedName>
    <definedName name="IQ_PENSION_BREAKDOWN_RE" hidden="1">"c3107"</definedName>
    <definedName name="IQ_PENSION_BREAKDOWN_RE_DOM" hidden="1">"c3105"</definedName>
    <definedName name="IQ_PENSION_BREAKDOWN_RE_FOREIGN" hidden="1">"c3106"</definedName>
    <definedName name="IQ_PENSION_CONTRIBUTION_TOTAL_COST" hidden="1">"c3559"</definedName>
    <definedName name="IQ_PENSION_DISC_RATE_MAX" hidden="1">"c3236"</definedName>
    <definedName name="IQ_PENSION_DISC_RATE_MAX_DOM" hidden="1">"c3234"</definedName>
    <definedName name="IQ_PENSION_DISC_RATE_MAX_FOREIGN" hidden="1">"c3235"</definedName>
    <definedName name="IQ_PENSION_DISC_RATE_MIN" hidden="1">"c3233"</definedName>
    <definedName name="IQ_PENSION_DISC_RATE_MIN_DOM" hidden="1">"c3231"</definedName>
    <definedName name="IQ_PENSION_DISC_RATE_MIN_FOREIGN" hidden="1">"c3232"</definedName>
    <definedName name="IQ_PENSION_DISCOUNT_RATE_DOMESTIC" hidden="1">"c3573"</definedName>
    <definedName name="IQ_PENSION_DISCOUNT_RATE_FOREIGN" hidden="1">"c3574"</definedName>
    <definedName name="IQ_PENSION_EST_BENEFIT_1YR" hidden="1">"c3113"</definedName>
    <definedName name="IQ_PENSION_EST_BENEFIT_1YR_DOM" hidden="1">"c3111"</definedName>
    <definedName name="IQ_PENSION_EST_BENEFIT_1YR_FOREIGN" hidden="1">"c3112"</definedName>
    <definedName name="IQ_PENSION_EST_BENEFIT_2YR" hidden="1">"c3116"</definedName>
    <definedName name="IQ_PENSION_EST_BENEFIT_2YR_DOM" hidden="1">"c3114"</definedName>
    <definedName name="IQ_PENSION_EST_BENEFIT_2YR_FOREIGN" hidden="1">"c3115"</definedName>
    <definedName name="IQ_PENSION_EST_BENEFIT_3YR" hidden="1">"c3119"</definedName>
    <definedName name="IQ_PENSION_EST_BENEFIT_3YR_DOM" hidden="1">"c3117"</definedName>
    <definedName name="IQ_PENSION_EST_BENEFIT_3YR_FOREIGN" hidden="1">"c3118"</definedName>
    <definedName name="IQ_PENSION_EST_BENEFIT_4YR" hidden="1">"c3122"</definedName>
    <definedName name="IQ_PENSION_EST_BENEFIT_4YR_DOM" hidden="1">"c3120"</definedName>
    <definedName name="IQ_PENSION_EST_BENEFIT_4YR_FOREIGN" hidden="1">"c3121"</definedName>
    <definedName name="IQ_PENSION_EST_BENEFIT_5YR" hidden="1">"c3125"</definedName>
    <definedName name="IQ_PENSION_EST_BENEFIT_5YR_DOM" hidden="1">"c3123"</definedName>
    <definedName name="IQ_PENSION_EST_BENEFIT_5YR_FOREIGN" hidden="1">"c3124"</definedName>
    <definedName name="IQ_PENSION_EST_BENEFIT_AFTER5" hidden="1">"c3128"</definedName>
    <definedName name="IQ_PENSION_EST_BENEFIT_AFTER5_DOM" hidden="1">"c3126"</definedName>
    <definedName name="IQ_PENSION_EST_BENEFIT_AFTER5_FOREIGN" hidden="1">"c3127"</definedName>
    <definedName name="IQ_PENSION_EST_CONTRIBUTIONS_NEXTYR" hidden="1">"c3218"</definedName>
    <definedName name="IQ_PENSION_EST_CONTRIBUTIONS_NEXTYR_DOM" hidden="1">"c3216"</definedName>
    <definedName name="IQ_PENSION_EST_CONTRIBUTIONS_NEXTYR_FOREIGN" hidden="1">"c3217"</definedName>
    <definedName name="IQ_PENSION_EXP_RATE_RETURN_MAX" hidden="1">"c3248"</definedName>
    <definedName name="IQ_PENSION_EXP_RATE_RETURN_MAX_DOM" hidden="1">"c3246"</definedName>
    <definedName name="IQ_PENSION_EXP_RATE_RETURN_MAX_FOREIGN" hidden="1">"c3247"</definedName>
    <definedName name="IQ_PENSION_EXP_RATE_RETURN_MIN" hidden="1">"c3245"</definedName>
    <definedName name="IQ_PENSION_EXP_RATE_RETURN_MIN_DOM" hidden="1">"c3243"</definedName>
    <definedName name="IQ_PENSION_EXP_RATE_RETURN_MIN_FOREIGN" hidden="1">"c3244"</definedName>
    <definedName name="IQ_PENSION_EXP_RETURN_DOMESTIC" hidden="1">"c3571"</definedName>
    <definedName name="IQ_PENSION_EXP_RETURN_FOREIGN" hidden="1">"c3572"</definedName>
    <definedName name="IQ_PENSION_INTAN_ASSETS" hidden="1">"c3137"</definedName>
    <definedName name="IQ_PENSION_INTAN_ASSETS_DOM" hidden="1">"c3135"</definedName>
    <definedName name="IQ_PENSION_INTAN_ASSETS_FOREIGN" hidden="1">"c3136"</definedName>
    <definedName name="IQ_PENSION_INTEREST_COST" hidden="1">"c3582"</definedName>
    <definedName name="IQ_PENSION_INTEREST_COST_DOM" hidden="1">"c3580"</definedName>
    <definedName name="IQ_PENSION_INTEREST_COST_FOREIGN" hidden="1">"c3581"</definedName>
    <definedName name="IQ_PENSION_NET_ASSET_RECOG" hidden="1">"c3152"</definedName>
    <definedName name="IQ_PENSION_NET_ASSET_RECOG_DOM" hidden="1">"c3150"</definedName>
    <definedName name="IQ_PENSION_NET_ASSET_RECOG_FOREIGN" hidden="1">"c3151"</definedName>
    <definedName name="IQ_PENSION_OBLIGATION_ACQ" hidden="1">"c3206"</definedName>
    <definedName name="IQ_PENSION_OBLIGATION_ACQ_DOM" hidden="1">"c3204"</definedName>
    <definedName name="IQ_PENSION_OBLIGATION_ACQ_FOREIGN" hidden="1">"c3205"</definedName>
    <definedName name="IQ_PENSION_OBLIGATION_ACTUARIAL_GAIN_LOSS" hidden="1">"c3197"</definedName>
    <definedName name="IQ_PENSION_OBLIGATION_ACTUARIAL_GAIN_LOSS_DOM" hidden="1">"c3195"</definedName>
    <definedName name="IQ_PENSION_OBLIGATION_ACTUARIAL_GAIN_LOSS_FOREIGN" hidden="1">"c3196"</definedName>
    <definedName name="IQ_PENSION_OBLIGATION_BEG" hidden="1">"c3185"</definedName>
    <definedName name="IQ_PENSION_OBLIGATION_BEG_DOM" hidden="1">"c3183"</definedName>
    <definedName name="IQ_PENSION_OBLIGATION_BEG_FOREIGN" hidden="1">"c3184"</definedName>
    <definedName name="IQ_PENSION_OBLIGATION_CURTAIL" hidden="1">"c3209"</definedName>
    <definedName name="IQ_PENSION_OBLIGATION_CURTAIL_DOM" hidden="1">"c3207"</definedName>
    <definedName name="IQ_PENSION_OBLIGATION_CURTAIL_FOREIGN" hidden="1">"c3208"</definedName>
    <definedName name="IQ_PENSION_OBLIGATION_EMPLOYEE_CONTRIBUTIONS" hidden="1">"c3194"</definedName>
    <definedName name="IQ_PENSION_OBLIGATION_EMPLOYEE_CONTRIBUTIONS_DOM" hidden="1">"c3192"</definedName>
    <definedName name="IQ_PENSION_OBLIGATION_EMPLOYEE_CONTRIBUTIONS_FOREIGN" hidden="1">"c3193"</definedName>
    <definedName name="IQ_PENSION_OBLIGATION_FX_ADJ" hidden="1">"c3203"</definedName>
    <definedName name="IQ_PENSION_OBLIGATION_FX_ADJ_DOM" hidden="1">"c3201"</definedName>
    <definedName name="IQ_PENSION_OBLIGATION_FX_ADJ_FOREIGN" hidden="1">"c3202"</definedName>
    <definedName name="IQ_PENSION_OBLIGATION_INTEREST_COST" hidden="1">"c3191"</definedName>
    <definedName name="IQ_PENSION_OBLIGATION_INTEREST_COST_DOM" hidden="1">"c3189"</definedName>
    <definedName name="IQ_PENSION_OBLIGATION_INTEREST_COST_FOREIGN" hidden="1">"c3190"</definedName>
    <definedName name="IQ_PENSION_OBLIGATION_OTHER_COST" hidden="1">"c3555"</definedName>
    <definedName name="IQ_PENSION_OBLIGATION_OTHER_COST_DOM" hidden="1">"c3553"</definedName>
    <definedName name="IQ_PENSION_OBLIGATION_OTHER_COST_FOREIGN" hidden="1">"c3554"</definedName>
    <definedName name="IQ_PENSION_OBLIGATION_OTHER_PLAN_ADJ" hidden="1">"c3212"</definedName>
    <definedName name="IQ_PENSION_OBLIGATION_OTHER_PLAN_ADJ_DOM" hidden="1">"c3210"</definedName>
    <definedName name="IQ_PENSION_OBLIGATION_OTHER_PLAN_ADJ_FOREIGN" hidden="1">"c3211"</definedName>
    <definedName name="IQ_PENSION_OBLIGATION_PAID" hidden="1">"c3200"</definedName>
    <definedName name="IQ_PENSION_OBLIGATION_PAID_DOM" hidden="1">"c3198"</definedName>
    <definedName name="IQ_PENSION_OBLIGATION_PAID_FOREIGN" hidden="1">"c3199"</definedName>
    <definedName name="IQ_PENSION_OBLIGATION_PROJECTED" hidden="1">"c3215"</definedName>
    <definedName name="IQ_PENSION_OBLIGATION_PROJECTED_DOM" hidden="1">"c3213"</definedName>
    <definedName name="IQ_PENSION_OBLIGATION_PROJECTED_FOREIGN" hidden="1">"c3214"</definedName>
    <definedName name="IQ_PENSION_OBLIGATION_ROA" hidden="1">"c3552"</definedName>
    <definedName name="IQ_PENSION_OBLIGATION_ROA_DOM" hidden="1">"c3550"</definedName>
    <definedName name="IQ_PENSION_OBLIGATION_ROA_FOREIGN" hidden="1">"c3551"</definedName>
    <definedName name="IQ_PENSION_OBLIGATION_SERVICE_COST" hidden="1">"c3188"</definedName>
    <definedName name="IQ_PENSION_OBLIGATION_SERVICE_COST_DOM" hidden="1">"c3186"</definedName>
    <definedName name="IQ_PENSION_OBLIGATION_SERVICE_COST_FOREIGN" hidden="1">"c3187"</definedName>
    <definedName name="IQ_PENSION_OBLIGATION_TOTAL_COST" hidden="1">"c3558"</definedName>
    <definedName name="IQ_PENSION_OBLIGATION_TOTAL_COST_DOM" hidden="1">"c3556"</definedName>
    <definedName name="IQ_PENSION_OBLIGATION_TOTAL_COST_FOREIGN" hidden="1">"c3557"</definedName>
    <definedName name="IQ_PENSION_OTHER" hidden="1">"c3143"</definedName>
    <definedName name="IQ_PENSION_OTHER_ADJ" hidden="1">"c3149"</definedName>
    <definedName name="IQ_PENSION_OTHER_ADJ_DOM" hidden="1">"c3147"</definedName>
    <definedName name="IQ_PENSION_OTHER_ADJ_FOREIGN" hidden="1">"c3148"</definedName>
    <definedName name="IQ_PENSION_OTHER_DOM" hidden="1">"c3141"</definedName>
    <definedName name="IQ_PENSION_OTHER_FOREIGN" hidden="1">"c3142"</definedName>
    <definedName name="IQ_PENSION_PBO_ASSUMED_RATE_RET_MAX" hidden="1">"c3254"</definedName>
    <definedName name="IQ_PENSION_PBO_ASSUMED_RATE_RET_MAX_DOM" hidden="1">"c3252"</definedName>
    <definedName name="IQ_PENSION_PBO_ASSUMED_RATE_RET_MAX_FOREIGN" hidden="1">"c3253"</definedName>
    <definedName name="IQ_PENSION_PBO_ASSUMED_RATE_RET_MIN" hidden="1">"c3251"</definedName>
    <definedName name="IQ_PENSION_PBO_ASSUMED_RATE_RET_MIN_DOM" hidden="1">"c3249"</definedName>
    <definedName name="IQ_PENSION_PBO_ASSUMED_RATE_RET_MIN_FOREIGN" hidden="1">"c3250"</definedName>
    <definedName name="IQ_PENSION_PBO_RATE_COMP_INCREASE_MAX" hidden="1">"c3260"</definedName>
    <definedName name="IQ_PENSION_PBO_RATE_COMP_INCREASE_MAX_DOM" hidden="1">"c3258"</definedName>
    <definedName name="IQ_PENSION_PBO_RATE_COMP_INCREASE_MAX_FOREIGN" hidden="1">"c3259"</definedName>
    <definedName name="IQ_PENSION_PBO_RATE_COMP_INCREASE_MIN" hidden="1">"c3257"</definedName>
    <definedName name="IQ_PENSION_PBO_RATE_COMP_INCREASE_MIN_DOM" hidden="1">"c3255"</definedName>
    <definedName name="IQ_PENSION_PBO_RATE_COMP_INCREASE_MIN_FOREIGN" hidden="1">"c3256"</definedName>
    <definedName name="IQ_PENSION_PREPAID_COST" hidden="1">"c3131"</definedName>
    <definedName name="IQ_PENSION_PREPAID_COST_DOM" hidden="1">"c3129"</definedName>
    <definedName name="IQ_PENSION_PREPAID_COST_FOREIGN" hidden="1">"c3130"</definedName>
    <definedName name="IQ_PENSION_PROJECTED_OBLIGATION" hidden="1">"c3566"</definedName>
    <definedName name="IQ_PENSION_PROJECTED_OBLIGATION_DOMESTIC" hidden="1">"c3564"</definedName>
    <definedName name="IQ_PENSION_PROJECTED_OBLIGATION_FOREIGN" hidden="1">"c3565"</definedName>
    <definedName name="IQ_PENSION_QUART_ADDL_CONTRIBUTIONS_EXP" hidden="1">"c3224"</definedName>
    <definedName name="IQ_PENSION_QUART_ADDL_CONTRIBUTIONS_EXP_DOM" hidden="1">"c3222"</definedName>
    <definedName name="IQ_PENSION_QUART_ADDL_CONTRIBUTIONS_EXP_FOREIGN" hidden="1">"c3223"</definedName>
    <definedName name="IQ_PENSION_QUART_EMPLOYER_CONTRIBUTIONS" hidden="1">"c3221"</definedName>
    <definedName name="IQ_PENSION_QUART_EMPLOYER_CONTRIBUTIONS_DOM" hidden="1">"c3219"</definedName>
    <definedName name="IQ_PENSION_QUART_EMPLOYER_CONTRIBUTIONS_FOREIGN" hidden="1">"c3220"</definedName>
    <definedName name="IQ_PENSION_RATE_COMP_GROWTH_DOMESTIC" hidden="1">"c3575"</definedName>
    <definedName name="IQ_PENSION_RATE_COMP_GROWTH_FOREIGN" hidden="1">"c3576"</definedName>
    <definedName name="IQ_PENSION_RATE_COMP_INCREASE_MAX" hidden="1">"c3242"</definedName>
    <definedName name="IQ_PENSION_RATE_COMP_INCREASE_MAX_DOM" hidden="1">"c3240"</definedName>
    <definedName name="IQ_PENSION_RATE_COMP_INCREASE_MAX_FOREIGN" hidden="1">"c3241"</definedName>
    <definedName name="IQ_PENSION_RATE_COMP_INCREASE_MIN" hidden="1">"c3239"</definedName>
    <definedName name="IQ_PENSION_RATE_COMP_INCREASE_MIN_DOM" hidden="1">"c3237"</definedName>
    <definedName name="IQ_PENSION_RATE_COMP_INCREASE_MIN_FOREIGN" hidden="1">"c3238"</definedName>
    <definedName name="IQ_PENSION_SERVICE_COST" hidden="1">"c3579"</definedName>
    <definedName name="IQ_PENSION_SERVICE_COST_DOM" hidden="1">"c3577"</definedName>
    <definedName name="IQ_PENSION_SERVICE_COST_FOREIGN" hidden="1">"c3578"</definedName>
    <definedName name="IQ_PENSION_TOTAL_ASSETS" hidden="1">"c3563"</definedName>
    <definedName name="IQ_PENSION_TOTAL_ASSETS_DOMESTIC" hidden="1">"c3561"</definedName>
    <definedName name="IQ_PENSION_TOTAL_ASSETS_FOREIGN" hidden="1">"c3562"</definedName>
    <definedName name="IQ_PENSION_TOTAL_EXP" hidden="1">"c3560"</definedName>
    <definedName name="IQ_PENSION_UNFUNDED_ADDL_MIN_LIAB" hidden="1">"c3227"</definedName>
    <definedName name="IQ_PENSION_UNFUNDED_ADDL_MIN_LIAB_DOM" hidden="1">"c3225"</definedName>
    <definedName name="IQ_PENSION_UNFUNDED_ADDL_MIN_LIAB_FOREIGN" hidden="1">"c3226"</definedName>
    <definedName name="IQ_PENSION_UNRECOG_PRIOR" hidden="1">"c3146"</definedName>
    <definedName name="IQ_PENSION_UNRECOG_PRIOR_DOM" hidden="1">"c3144"</definedName>
    <definedName name="IQ_PENSION_UNRECOG_PRIOR_FOREIGN" hidden="1">"c3145"</definedName>
    <definedName name="IQ_PENSION_UV_LIAB" hidden="1">"c3567"</definedName>
    <definedName name="IQ_PERIODDATE" hidden="1">"c1414"</definedName>
    <definedName name="IQ_PERIODDATE_BS" hidden="1">"c1032"</definedName>
    <definedName name="IQ_PERIODDATE_CF" hidden="1">"c1033"</definedName>
    <definedName name="IQ_PERIODDATE_IS" hidden="1">"c1034"</definedName>
    <definedName name="IQ_PERIODLENGTH_CF" hidden="1">"c1502"</definedName>
    <definedName name="IQ_PERIODLENGTH_IS" hidden="1">"c1503"</definedName>
    <definedName name="IQ_PERTYPE" hidden="1">"c1611"</definedName>
    <definedName name="IQ_PLL" hidden="1">"c2114"</definedName>
    <definedName name="IQ_PMT_FREQ" hidden="1">"c2236"</definedName>
    <definedName name="IQ_POISON_PUT_EFFECT_DATE" hidden="1">"c2486"</definedName>
    <definedName name="IQ_POISON_PUT_EXPIRATION_DATE" hidden="1">"c2487"</definedName>
    <definedName name="IQ_POISON_PUT_PRICE" hidden="1">"c2488"</definedName>
    <definedName name="IQ_POLICY_BENEFITS" hidden="1">"c1036"</definedName>
    <definedName name="IQ_POLICY_COST" hidden="1">"c1037"</definedName>
    <definedName name="IQ_POLICY_LIAB" hidden="1">"c1612"</definedName>
    <definedName name="IQ_POLICY_LOANS" hidden="1">"c1038"</definedName>
    <definedName name="IQ_POST_RETIRE_EXP" hidden="1">"c1039"</definedName>
    <definedName name="IQ_POSTPAID_CHURN" hidden="1">"c2121"</definedName>
    <definedName name="IQ_POSTPAID_SUBS" hidden="1">"c2118"</definedName>
    <definedName name="IQ_PRE_OPEN_COST" hidden="1">"c1040"</definedName>
    <definedName name="IQ_PREF_CONVERT" hidden="1">"c1041"</definedName>
    <definedName name="IQ_PREF_DIV_CF" hidden="1">"c1042"</definedName>
    <definedName name="IQ_PREF_DIV_OTHER" hidden="1">"c1043"</definedName>
    <definedName name="IQ_PREF_DIVID" hidden="1">"c1461"</definedName>
    <definedName name="IQ_PREF_EQUITY" hidden="1">"c1044"</definedName>
    <definedName name="IQ_PREF_ISSUED" hidden="1">"c1045"</definedName>
    <definedName name="IQ_PREF_ISSUED_BNK" hidden="1">"c1046"</definedName>
    <definedName name="IQ_PREF_ISSUED_BR" hidden="1">"c1047"</definedName>
    <definedName name="IQ_PREF_ISSUED_FIN" hidden="1">"c1048"</definedName>
    <definedName name="IQ_PREF_ISSUED_INS" hidden="1">"c1049"</definedName>
    <definedName name="IQ_PREF_ISSUED_REIT" hidden="1">"c1050"</definedName>
    <definedName name="IQ_PREF_ISSUED_UTI" hidden="1">"c1051"</definedName>
    <definedName name="IQ_PREF_NON_REDEEM" hidden="1">"c1052"</definedName>
    <definedName name="IQ_PREF_OTHER" hidden="1">"c1053"</definedName>
    <definedName name="IQ_PREF_OTHER_BNK" hidden="1">"c1054"</definedName>
    <definedName name="IQ_PREF_OTHER_BR" hidden="1">"c1055"</definedName>
    <definedName name="IQ_PREF_OTHER_FIN" hidden="1">"c1056"</definedName>
    <definedName name="IQ_PREF_OTHER_INS" hidden="1">"c1057"</definedName>
    <definedName name="IQ_PREF_OTHER_REIT" hidden="1">"c1058"</definedName>
    <definedName name="IQ_PREF_REDEEM" hidden="1">"c1059"</definedName>
    <definedName name="IQ_PREF_REP" hidden="1">"c1060"</definedName>
    <definedName name="IQ_PREF_REP_BNK" hidden="1">"c1061"</definedName>
    <definedName name="IQ_PREF_REP_BR" hidden="1">"c1062"</definedName>
    <definedName name="IQ_PREF_REP_FIN" hidden="1">"c1063"</definedName>
    <definedName name="IQ_PREF_REP_INS" hidden="1">"c1064"</definedName>
    <definedName name="IQ_PREF_REP_REIT" hidden="1">"c1065"</definedName>
    <definedName name="IQ_PREF_REP_UTI" hidden="1">"c1066"</definedName>
    <definedName name="IQ_PREF_STOCK" hidden="1">"c1416"</definedName>
    <definedName name="IQ_PREF_TOT" hidden="1">"c1415"</definedName>
    <definedName name="IQ_PREMIUMS_ANNUITY_REV" hidden="1">"c1067"</definedName>
    <definedName name="IQ_PREPAID_CHURN" hidden="1">"c2120"</definedName>
    <definedName name="IQ_PREPAID_EXP" hidden="1">"c1068"</definedName>
    <definedName name="IQ_PREPAID_EXPEN" hidden="1">"c1418"</definedName>
    <definedName name="IQ_PREPAID_SUBS" hidden="1">"c2117"</definedName>
    <definedName name="IQ_PRICE_OVER_BVPS" hidden="1">"c1412"</definedName>
    <definedName name="IQ_PRICE_OVER_LTM_EPS" hidden="1">"c1413"</definedName>
    <definedName name="IQ_PRICEDATE" hidden="1">"c1069"</definedName>
    <definedName name="IQ_PRICING_DATE" hidden="1">"c1613"</definedName>
    <definedName name="IQ_PRIMARY_INDUSTRY" hidden="1">"c1070"</definedName>
    <definedName name="IQ_PRINCIPAL_AMT" hidden="1">"c2157"</definedName>
    <definedName name="IQ_PRO_FORMA_BASIC_EPS" hidden="1">"c1614"</definedName>
    <definedName name="IQ_PRO_FORMA_DILUT_EPS" hidden="1">"c1615"</definedName>
    <definedName name="IQ_PRO_FORMA_NET_INC" hidden="1">"c1452"</definedName>
    <definedName name="IQ_PROFESSIONAL" hidden="1">"c1071"</definedName>
    <definedName name="IQ_PROFESSIONAL_TITLE" hidden="1">"c1072"</definedName>
    <definedName name="IQ_PROJECTED_PENSION_OBLIGATION" hidden="1">"c1292"</definedName>
    <definedName name="IQ_PROJECTED_PENSION_OBLIGATION_DOMESTIC" hidden="1">"c2656"</definedName>
    <definedName name="IQ_PROJECTED_PENSION_OBLIGATION_FOREIGN" hidden="1">"c2664"</definedName>
    <definedName name="IQ_PROPERTY_EXP" hidden="1">"c1073"</definedName>
    <definedName name="IQ_PROPERTY_GROSS" hidden="1">"c1379"</definedName>
    <definedName name="IQ_PROPERTY_MGMT_FEE" hidden="1">"c1074"</definedName>
    <definedName name="IQ_PROPERTY_NET" hidden="1">"c1402"</definedName>
    <definedName name="IQ_PROV_BAD_DEBTS" hidden="1">"c1075"</definedName>
    <definedName name="IQ_PROV_BAD_DEBTS_CF" hidden="1">"c1076"</definedName>
    <definedName name="IQ_PROVISION_10YR_ANN_GROWTH" hidden="1">"c1077"</definedName>
    <definedName name="IQ_PROVISION_1YR_ANN_GROWTH" hidden="1">"c1078"</definedName>
    <definedName name="IQ_PROVISION_2YR_ANN_GROWTH" hidden="1">"c1079"</definedName>
    <definedName name="IQ_PROVISION_3YR_ANN_GROWTH" hidden="1">"c1080"</definedName>
    <definedName name="IQ_PROVISION_5YR_ANN_GROWTH" hidden="1">"c1081"</definedName>
    <definedName name="IQ_PROVISION_7YR_ANN_GROWTH" hidden="1">"c1082"</definedName>
    <definedName name="IQ_PROVISION_CHARGE_OFFS" hidden="1">"c1083"</definedName>
    <definedName name="IQ_PTBV" hidden="1">"c1084"</definedName>
    <definedName name="IQ_PTBV_AVG" hidden="1">"c1085"</definedName>
    <definedName name="IQ_PUT_DATE_SCHEDULE" hidden="1">"c2483"</definedName>
    <definedName name="IQ_PUT_NOTIFICATION" hidden="1">"c2485"</definedName>
    <definedName name="IQ_PUT_PRICE_SCHEDULE" hidden="1">"c2484"</definedName>
    <definedName name="IQ_QTD" hidden="1">750000</definedName>
    <definedName name="IQ_QUICK_RATIO" hidden="1">"c1086"</definedName>
    <definedName name="IQ_RATE_COMP_GROWTH_DOMESTIC" hidden="1">"c1087"</definedName>
    <definedName name="IQ_RATE_COMP_GROWTH_FOREIGN" hidden="1">"c1088"</definedName>
    <definedName name="IQ_RAW_INV" hidden="1">"c1089"</definedName>
    <definedName name="IQ_RC" hidden="1">"c2497"</definedName>
    <definedName name="IQ_RC_PCT" hidden="1">"c2498"</definedName>
    <definedName name="IQ_RD_EXP" hidden="1">"c1090"</definedName>
    <definedName name="IQ_RD_EXP_FN" hidden="1">"c1091"</definedName>
    <definedName name="IQ_RE" hidden="1">"c1092"</definedName>
    <definedName name="IQ_REAL_ESTATE" hidden="1">"c1093"</definedName>
    <definedName name="IQ_REAL_ESTATE_ASSETS" hidden="1">"c1094"</definedName>
    <definedName name="IQ_REDEEM_PREF_STOCK" hidden="1">"c1417"</definedName>
    <definedName name="IQ_REG_ASSETS" hidden="1">"c1095"</definedName>
    <definedName name="IQ_REINSUR_PAY" hidden="1">"c1096"</definedName>
    <definedName name="IQ_REINSUR_PAY_CF" hidden="1">"c1097"</definedName>
    <definedName name="IQ_REINSUR_RECOVER" hidden="1">"c1098"</definedName>
    <definedName name="IQ_REINSUR_RECOVER_CF" hidden="1">"c1099"</definedName>
    <definedName name="IQ_REINSURANCE" hidden="1">"c1100"</definedName>
    <definedName name="IQ_RENTAL_REV" hidden="1">"c1101"</definedName>
    <definedName name="IQ_RESEARCH_DEV" hidden="1">"c1419"</definedName>
    <definedName name="IQ_RESIDENTIAL_LOANS" hidden="1">"c1102"</definedName>
    <definedName name="IQ_RESTATEMENT_BS" hidden="1">"c1643"</definedName>
    <definedName name="IQ_RESTATEMENT_CF" hidden="1">"c1644"</definedName>
    <definedName name="IQ_RESTATEMENT_IS" hidden="1">"c1642"</definedName>
    <definedName name="IQ_RESTR_STOCK_COMP" hidden="1">"c3506"</definedName>
    <definedName name="IQ_RESTR_STOCK_COMP_PRETAX" hidden="1">"c3504"</definedName>
    <definedName name="IQ_RESTR_STOCK_COMP_TAX" hidden="1">"c3505"</definedName>
    <definedName name="IQ_RESTRICTED_CASH" hidden="1">"c1103"</definedName>
    <definedName name="IQ_RESTRUCTURE" hidden="1">"c1104"</definedName>
    <definedName name="IQ_RESTRUCTURE_BNK" hidden="1">"c1105"</definedName>
    <definedName name="IQ_RESTRUCTURE_BR" hidden="1">"c1106"</definedName>
    <definedName name="IQ_RESTRUCTURE_CF" hidden="1">"c1107"</definedName>
    <definedName name="IQ_RESTRUCTURE_FIN" hidden="1">"c1108"</definedName>
    <definedName name="IQ_RESTRUCTURE_INS" hidden="1">"c1109"</definedName>
    <definedName name="IQ_RESTRUCTURE_REIT" hidden="1">"c1110"</definedName>
    <definedName name="IQ_RESTRUCTURE_UTI" hidden="1">"c1111"</definedName>
    <definedName name="IQ_RESTRUCTURED_LOANS" hidden="1">"c1112"</definedName>
    <definedName name="IQ_RETAIL_ACQUIRED_FRANCHISE_STORES" hidden="1">"c2895"</definedName>
    <definedName name="IQ_RETAIL_ACQUIRED_OWNED_STORES" hidden="1">"c2903"</definedName>
    <definedName name="IQ_RETAIL_ACQUIRED_STORES" hidden="1">"c2887"</definedName>
    <definedName name="IQ_RETAIL_AVG_STORE_SIZE_GROSS" hidden="1">"c2066"</definedName>
    <definedName name="IQ_RETAIL_AVG_STORE_SIZE_NET" hidden="1">"c2067"</definedName>
    <definedName name="IQ_RETAIL_AVG_WK_SALES" hidden="1">"c2891"</definedName>
    <definedName name="IQ_RETAIL_AVG_WK_SALES_FRANCHISE" hidden="1">"c2899"</definedName>
    <definedName name="IQ_RETAIL_AVG_WK_SALES_OWNED" hidden="1">"c2907"</definedName>
    <definedName name="IQ_RETAIL_CLOSED_FRANCHISE_STORES" hidden="1">"c2896"</definedName>
    <definedName name="IQ_RETAIL_CLOSED_OWNED_STORES" hidden="1">"c2904"</definedName>
    <definedName name="IQ_RETAIL_CLOSED_STORES" hidden="1">"c2063"</definedName>
    <definedName name="IQ_RETAIL_FRANCHISE_STORES_BEG" hidden="1">"c2893"</definedName>
    <definedName name="IQ_RETAIL_OPENED_FRANCHISE_STORES" hidden="1">"c2894"</definedName>
    <definedName name="IQ_RETAIL_OPENED_OWNED_STORES" hidden="1">"c2902"</definedName>
    <definedName name="IQ_RETAIL_OPENED_STORES" hidden="1">"c2062"</definedName>
    <definedName name="IQ_RETAIL_OWNED_STORES_BEG" hidden="1">"c2901"</definedName>
    <definedName name="IQ_RETAIL_SALES_SQFT_ALL_GROSS" hidden="1">"c2138"</definedName>
    <definedName name="IQ_RETAIL_SALES_SQFT_ALL_NET" hidden="1">"c2139"</definedName>
    <definedName name="IQ_RETAIL_SALES_SQFT_COMPARABLE_GROSS" hidden="1">"c2136"</definedName>
    <definedName name="IQ_RETAIL_SALES_SQFT_COMPARABLE_NET" hidden="1">"c2137"</definedName>
    <definedName name="IQ_RETAIL_SALES_SQFT_OWNED_GROSS" hidden="1">"c2134"</definedName>
    <definedName name="IQ_RETAIL_SALES_SQFT_OWNED_NET" hidden="1">"c2135"</definedName>
    <definedName name="IQ_RETAIL_SOLD_FRANCHISE_STORES" hidden="1">"c2897"</definedName>
    <definedName name="IQ_RETAIL_SOLD_OWNED_STORES" hidden="1">"c2905"</definedName>
    <definedName name="IQ_RETAIL_SOLD_STORES" hidden="1">"c2889"</definedName>
    <definedName name="IQ_RETAIL_SQ_FOOTAGE" hidden="1">"c2064"</definedName>
    <definedName name="IQ_RETAIL_STORE_SELLING_AREA" hidden="1">"c2065"</definedName>
    <definedName name="IQ_RETAIL_STORES_BEG" hidden="1">"c2885"</definedName>
    <definedName name="IQ_RETAIL_TOTAL_FRANCHISE_STORES" hidden="1">"c2898"</definedName>
    <definedName name="IQ_RETAIL_TOTAL_OWNED_STORES" hidden="1">"c2906"</definedName>
    <definedName name="IQ_RETAIL_TOTAL_STORES" hidden="1">"c2061"</definedName>
    <definedName name="IQ_RETAINED_EARN" hidden="1">"c1420"</definedName>
    <definedName name="IQ_RETURN_ASSETS" hidden="1">"c1113"</definedName>
    <definedName name="IQ_RETURN_ASSETS_BANK" hidden="1">"c1114"</definedName>
    <definedName name="IQ_RETURN_ASSETS_BROK" hidden="1">"c1115"</definedName>
    <definedName name="IQ_RETURN_ASSETS_FS" hidden="1">"c1116"</definedName>
    <definedName name="IQ_RETURN_CAPITAL" hidden="1">"c1117"</definedName>
    <definedName name="IQ_RETURN_EQUITY" hidden="1">"c1118"</definedName>
    <definedName name="IQ_RETURN_EQUITY_BANK" hidden="1">"c1119"</definedName>
    <definedName name="IQ_RETURN_EQUITY_BROK" hidden="1">"c1120"</definedName>
    <definedName name="IQ_RETURN_EQUITY_FS" hidden="1">"c1121"</definedName>
    <definedName name="IQ_RETURN_INVESTMENT" hidden="1">"c1421"</definedName>
    <definedName name="IQ_REV" hidden="1">"c1122"</definedName>
    <definedName name="IQ_REV_BEFORE_LL" hidden="1">"c1123"</definedName>
    <definedName name="IQ_REV_UTI" hidden="1">"c1125"</definedName>
    <definedName name="IQ_REVENUE" hidden="1">"c1422"</definedName>
    <definedName name="IQ_REVISION_DATE_" hidden="1">39036.4994560185</definedName>
    <definedName name="IQ_RISK_ADJ_BANK_ASSETS" hidden="1">"c2670"</definedName>
    <definedName name="IQ_SALARY" hidden="1">"c1130"</definedName>
    <definedName name="IQ_SALE_INTAN_CF" hidden="1">"c1131"</definedName>
    <definedName name="IQ_SALE_INTAN_CF_BNK" hidden="1">"c1132"</definedName>
    <definedName name="IQ_SALE_INTAN_CF_BR" hidden="1">"c1133"</definedName>
    <definedName name="IQ_SALE_INTAN_CF_FIN" hidden="1">"c1134"</definedName>
    <definedName name="IQ_SALE_INTAN_CF_INS" hidden="1">"c1135"</definedName>
    <definedName name="IQ_SALE_INTAN_CF_REIT" hidden="1">"c1627"</definedName>
    <definedName name="IQ_SALE_INTAN_CF_UTI" hidden="1">"c1136"</definedName>
    <definedName name="IQ_SALE_PPE_CF" hidden="1">"c1137"</definedName>
    <definedName name="IQ_SALE_PPE_CF_BNK" hidden="1">"c1138"</definedName>
    <definedName name="IQ_SALE_PPE_CF_BR" hidden="1">"c1139"</definedName>
    <definedName name="IQ_SALE_PPE_CF_FIN" hidden="1">"c1140"</definedName>
    <definedName name="IQ_SALE_PPE_CF_INS" hidden="1">"c1141"</definedName>
    <definedName name="IQ_SALE_PPE_CF_UTI" hidden="1">"c1142"</definedName>
    <definedName name="IQ_SALE_RE_ASSETS" hidden="1">"c1629"</definedName>
    <definedName name="IQ_SALE_REAL_ESTATE_CF" hidden="1">"c1143"</definedName>
    <definedName name="IQ_SALE_REAL_ESTATE_CF_BNK" hidden="1">"c1144"</definedName>
    <definedName name="IQ_SALE_REAL_ESTATE_CF_BR" hidden="1">"c1145"</definedName>
    <definedName name="IQ_SALE_REAL_ESTATE_CF_FIN" hidden="1">"c1146"</definedName>
    <definedName name="IQ_SALE_REAL_ESTATE_CF_INS" hidden="1">"c1147"</definedName>
    <definedName name="IQ_SALE_REAL_ESTATE_CF_UTI" hidden="1">"c1148"</definedName>
    <definedName name="IQ_SALES_MARKETING" hidden="1">"c2240"</definedName>
    <definedName name="IQ_SAME_STORE" hidden="1">"c1149"</definedName>
    <definedName name="IQ_SAME_STORE_FRANCHISE" hidden="1">"c2900"</definedName>
    <definedName name="IQ_SAME_STORE_OWNED" hidden="1">"c2908"</definedName>
    <definedName name="IQ_SAME_STORE_TOTAL" hidden="1">"c2892"</definedName>
    <definedName name="IQ_SAVING_DEP" hidden="1">"c1150"</definedName>
    <definedName name="IQ_SEC_PURCHASED_RESELL" hidden="1">"c5513"</definedName>
    <definedName name="IQ_SECUR_RECEIV" hidden="1">"c1151"</definedName>
    <definedName name="IQ_SECURED_DEBT" hidden="1">"c2546"</definedName>
    <definedName name="IQ_SECURED_DEBT_PCT" hidden="1">"c2547"</definedName>
    <definedName name="IQ_SECURITY_BORROW" hidden="1">"c1152"</definedName>
    <definedName name="IQ_SECURITY_LEVEL" hidden="1">"c2159"</definedName>
    <definedName name="IQ_SECURITY_NOTES" hidden="1">"c2202"</definedName>
    <definedName name="IQ_SECURITY_OWN" hidden="1">"c1153"</definedName>
    <definedName name="IQ_SECURITY_RESELL" hidden="1">"c1154"</definedName>
    <definedName name="IQ_SECURITY_TYPE" hidden="1">"c2158"</definedName>
    <definedName name="IQ_SEPARATE_ACCT_ASSETS" hidden="1">"c1155"</definedName>
    <definedName name="IQ_SEPARATE_ACCT_LIAB" hidden="1">"c1156"</definedName>
    <definedName name="IQ_SERV_CHARGE_DEPOSITS" hidden="1">"c1157"</definedName>
    <definedName name="IQ_SGA" hidden="1">"c1158"</definedName>
    <definedName name="IQ_SGA_BNK" hidden="1">"c1159"</definedName>
    <definedName name="IQ_SGA_INS" hidden="1">"c1160"</definedName>
    <definedName name="IQ_SGA_MARGIN" hidden="1">"c1898"</definedName>
    <definedName name="IQ_SGA_REIT" hidden="1">"c1161"</definedName>
    <definedName name="IQ_SGA_SUPPL" hidden="1">"c1162"</definedName>
    <definedName name="IQ_SGA_UTI" hidden="1">"c1163"</definedName>
    <definedName name="IQ_SHAREOUTSTANDING" hidden="1">"c1347"</definedName>
    <definedName name="IQ_SHARESOUTSTANDING" hidden="1">"c1164"</definedName>
    <definedName name="IQ_SHORT_INTEREST" hidden="1">"c1165"</definedName>
    <definedName name="IQ_SHORT_INTEREST_OVER_FLOAT" hidden="1">"c1577"</definedName>
    <definedName name="IQ_SHORT_INTEREST_PERCENT" hidden="1">"c1576"</definedName>
    <definedName name="IQ_SHORT_TERM_INVEST" hidden="1">"c1425"</definedName>
    <definedName name="IQ_SMALL_INT_BEAR_CD" hidden="1">"c1166"</definedName>
    <definedName name="IQ_SOFTWARE" hidden="1">"c1167"</definedName>
    <definedName name="IQ_SOURCE" hidden="1">"c1168"</definedName>
    <definedName name="IQ_SPECIAL_DIV_CF" hidden="1">"c1169"</definedName>
    <definedName name="IQ_SPECIAL_DIV_CF_BNK" hidden="1">"c1170"</definedName>
    <definedName name="IQ_SPECIAL_DIV_CF_BR" hidden="1">"c1171"</definedName>
    <definedName name="IQ_SPECIAL_DIV_CF_FIN" hidden="1">"c1172"</definedName>
    <definedName name="IQ_SPECIAL_DIV_CF_INS" hidden="1">"c1173"</definedName>
    <definedName name="IQ_SPECIAL_DIV_CF_REIT" hidden="1">"c1174"</definedName>
    <definedName name="IQ_SPECIAL_DIV_CF_UTI" hidden="1">"c1175"</definedName>
    <definedName name="IQ_SPECIAL_DIV_SHARE" hidden="1">"c3007"</definedName>
    <definedName name="IQ_SR_BONDS_NOTES" hidden="1">"c2501"</definedName>
    <definedName name="IQ_SR_BONDS_NOTES_PCT" hidden="1">"c2502"</definedName>
    <definedName name="IQ_SR_DEBT" hidden="1">"c2526"</definedName>
    <definedName name="IQ_SR_DEBT_EBITDA" hidden="1">"c2552"</definedName>
    <definedName name="IQ_SR_DEBT_EBITDA_CAPEX" hidden="1">"c2553"</definedName>
    <definedName name="IQ_SR_DEBT_PCT" hidden="1">"c2527"</definedName>
    <definedName name="IQ_SR_SUB_DEBT" hidden="1">"c2530"</definedName>
    <definedName name="IQ_SR_SUB_DEBT_EBITDA" hidden="1">"c2556"</definedName>
    <definedName name="IQ_SR_SUB_DEBT_EBITDA_CAPEX" hidden="1">"c2557"</definedName>
    <definedName name="IQ_SR_SUB_DEBT_PCT" hidden="1">"c2531"</definedName>
    <definedName name="IQ_ST_DEBT" hidden="1">"c1176"</definedName>
    <definedName name="IQ_ST_DEBT_BNK" hidden="1">"c1177"</definedName>
    <definedName name="IQ_ST_DEBT_BR" hidden="1">"c1178"</definedName>
    <definedName name="IQ_ST_DEBT_FIN" hidden="1">"c1179"</definedName>
    <definedName name="IQ_ST_DEBT_INS" hidden="1">"c1180"</definedName>
    <definedName name="IQ_ST_DEBT_ISSUED" hidden="1">"c1181"</definedName>
    <definedName name="IQ_ST_DEBT_ISSUED_BNK" hidden="1">"c1182"</definedName>
    <definedName name="IQ_ST_DEBT_ISSUED_BR" hidden="1">"c1183"</definedName>
    <definedName name="IQ_ST_DEBT_ISSUED_FIN" hidden="1">"c1184"</definedName>
    <definedName name="IQ_ST_DEBT_ISSUED_INS" hidden="1">"c1185"</definedName>
    <definedName name="IQ_ST_DEBT_ISSUED_REIT" hidden="1">"c1186"</definedName>
    <definedName name="IQ_ST_DEBT_ISSUED_UTI" hidden="1">"c1187"</definedName>
    <definedName name="IQ_ST_DEBT_PCT" hidden="1">"c2539"</definedName>
    <definedName name="IQ_ST_DEBT_REIT" hidden="1">"c1188"</definedName>
    <definedName name="IQ_ST_DEBT_REPAID" hidden="1">"c1189"</definedName>
    <definedName name="IQ_ST_DEBT_REPAID_BNK" hidden="1">"c1190"</definedName>
    <definedName name="IQ_ST_DEBT_REPAID_BR" hidden="1">"c1191"</definedName>
    <definedName name="IQ_ST_DEBT_REPAID_FIN" hidden="1">"c1192"</definedName>
    <definedName name="IQ_ST_DEBT_REPAID_INS" hidden="1">"c1193"</definedName>
    <definedName name="IQ_ST_DEBT_REPAID_REIT" hidden="1">"c1194"</definedName>
    <definedName name="IQ_ST_DEBT_REPAID_UTI" hidden="1">"c1195"</definedName>
    <definedName name="IQ_ST_DEBT_UTI" hidden="1">"c1196"</definedName>
    <definedName name="IQ_ST_FHLB_DEBT" hidden="1">"c5658"</definedName>
    <definedName name="IQ_ST_INVEST" hidden="1">"c1197"</definedName>
    <definedName name="IQ_ST_INVEST_UTI" hidden="1">"c1198"</definedName>
    <definedName name="IQ_ST_NOTE_RECEIV" hidden="1">"c1199"</definedName>
    <definedName name="IQ_STATE" hidden="1">"c1200"</definedName>
    <definedName name="IQ_STATUTORY_SURPLUS" hidden="1">"c1201"</definedName>
    <definedName name="IQ_STOCK_BASED" hidden="1">"c1202"</definedName>
    <definedName name="IQ_STOCK_BASED_AT" hidden="1">"c2999"</definedName>
    <definedName name="IQ_STOCK_BASED_CF" hidden="1">"c1203"</definedName>
    <definedName name="IQ_STOCK_BASED_COGS" hidden="1">"c2990"</definedName>
    <definedName name="IQ_STOCK_BASED_COMP" hidden="1">"c3512"</definedName>
    <definedName name="IQ_STOCK_BASED_COMP_PRETAX" hidden="1">"c3510"</definedName>
    <definedName name="IQ_STOCK_BASED_COMP_TAX" hidden="1">"c3511"</definedName>
    <definedName name="IQ_STOCK_BASED_GA" hidden="1">"c2993"</definedName>
    <definedName name="IQ_STOCK_BASED_OTHER" hidden="1">"c2995"</definedName>
    <definedName name="IQ_STOCK_BASED_RD" hidden="1">"c2991"</definedName>
    <definedName name="IQ_STOCK_BASED_SGA" hidden="1">"c2994"</definedName>
    <definedName name="IQ_STOCK_BASED_SM" hidden="1">"c2992"</definedName>
    <definedName name="IQ_STOCK_BASED_TOTAL" hidden="1">"c3040"</definedName>
    <definedName name="IQ_STOCK_OPTIONS_COMP" hidden="1">"c3509"</definedName>
    <definedName name="IQ_STOCK_OPTIONS_COMP_PRETAX" hidden="1">"c3507"</definedName>
    <definedName name="IQ_STOCK_OPTIONS_COMP_TAX" hidden="1">"c3508"</definedName>
    <definedName name="IQ_STRIKE_PRICE_ISSUED" hidden="1">"c1645"</definedName>
    <definedName name="IQ_STRIKE_PRICE_OS" hidden="1">"c1646"</definedName>
    <definedName name="IQ_STW" hidden="1">"c2166"</definedName>
    <definedName name="IQ_SUB_BONDS_NOTES" hidden="1">"c2503"</definedName>
    <definedName name="IQ_SUB_BONDS_NOTES_PCT" hidden="1">"c2504"</definedName>
    <definedName name="IQ_SUB_DEBT" hidden="1">"c2532"</definedName>
    <definedName name="IQ_SUB_DEBT_EBITDA" hidden="1">"c2558"</definedName>
    <definedName name="IQ_SUB_DEBT_EBITDA_CAPEX" hidden="1">"c2559"</definedName>
    <definedName name="IQ_SUB_DEBT_PCT" hidden="1">"c2533"</definedName>
    <definedName name="IQ_SUB_LEASE_AFTER_FIVE" hidden="1">"c1207"</definedName>
    <definedName name="IQ_SUB_LEASE_INC_CY" hidden="1">"c1208"</definedName>
    <definedName name="IQ_SUB_LEASE_INC_CY1" hidden="1">"c1209"</definedName>
    <definedName name="IQ_SUB_LEASE_INC_CY2" hidden="1">"c1210"</definedName>
    <definedName name="IQ_SUB_LEASE_INC_CY3" hidden="1">"c1211"</definedName>
    <definedName name="IQ_SUB_LEASE_INC_CY4" hidden="1">"c1212"</definedName>
    <definedName name="IQ_SUB_LEASE_NEXT_FIVE" hidden="1">"c1213"</definedName>
    <definedName name="IQ_SVA" hidden="1">"c1214"</definedName>
    <definedName name="IQ_TAX_BENEFIT_CF_1YR" hidden="1">"c3483"</definedName>
    <definedName name="IQ_TAX_BENEFIT_CF_2YR" hidden="1">"c3484"</definedName>
    <definedName name="IQ_TAX_BENEFIT_CF_3YR" hidden="1">"c3485"</definedName>
    <definedName name="IQ_TAX_BENEFIT_CF_4YR" hidden="1">"c3486"</definedName>
    <definedName name="IQ_TAX_BENEFIT_CF_5YR" hidden="1">"c3487"</definedName>
    <definedName name="IQ_TAX_BENEFIT_CF_AFTER_FIVE" hidden="1">"c3488"</definedName>
    <definedName name="IQ_TAX_BENEFIT_CF_MAX_YEAR" hidden="1">"c3491"</definedName>
    <definedName name="IQ_TAX_BENEFIT_CF_NO_EXP" hidden="1">"c3489"</definedName>
    <definedName name="IQ_TAX_BENEFIT_CF_TOTAL" hidden="1">"c3490"</definedName>
    <definedName name="IQ_TAX_BENEFIT_OPTIONS" hidden="1">"c1215"</definedName>
    <definedName name="IQ_TAX_EQUIV_NET_INT_INC" hidden="1">"c1216"</definedName>
    <definedName name="IQ_TBV" hidden="1">"c1906"</definedName>
    <definedName name="IQ_TBV_10YR_ANN_GROWTH" hidden="1">"c1936"</definedName>
    <definedName name="IQ_TBV_1YR_ANN_GROWTH" hidden="1">"c1931"</definedName>
    <definedName name="IQ_TBV_2YR_ANN_GROWTH" hidden="1">"c1932"</definedName>
    <definedName name="IQ_TBV_3YR_ANN_GROWTH" hidden="1">"c1933"</definedName>
    <definedName name="IQ_TBV_5YR_ANN_GROWTH" hidden="1">"c1934"</definedName>
    <definedName name="IQ_TBV_7YR_ANN_GROWTH" hidden="1">"c1935"</definedName>
    <definedName name="IQ_TBV_SHARE" hidden="1">"c1217"</definedName>
    <definedName name="IQ_TEMPLATE" hidden="1">"c1521"</definedName>
    <definedName name="IQ_TENANT" hidden="1">"c1218"</definedName>
    <definedName name="IQ_TERM_LOANS" hidden="1">"c2499"</definedName>
    <definedName name="IQ_TERM_LOANS_PCT" hidden="1">"c2500"</definedName>
    <definedName name="IQ_TEV" hidden="1">"c1219"</definedName>
    <definedName name="IQ_TEV_EBIT" hidden="1">"c1220"</definedName>
    <definedName name="IQ_TEV_EBIT_AVG" hidden="1">"c1221"</definedName>
    <definedName name="IQ_TEV_EBITDA" hidden="1">"c1222"</definedName>
    <definedName name="IQ_TEV_EBITDA_AVG" hidden="1">"c1223"</definedName>
    <definedName name="IQ_TEV_EMPLOYEE_AVG" hidden="1">"c1225"</definedName>
    <definedName name="IQ_TEV_TOTAL_REV" hidden="1">"c1226"</definedName>
    <definedName name="IQ_TEV_TOTAL_REV_AVG" hidden="1">"c1227"</definedName>
    <definedName name="IQ_TEV_UFCF" hidden="1">"c2208"</definedName>
    <definedName name="IQ_TIER_ONE_CAPITAL" hidden="1">"c2667"</definedName>
    <definedName name="IQ_TIER_ONE_RATIO" hidden="1">"c1229"</definedName>
    <definedName name="IQ_TIER_TWO_CAPITAL" hidden="1">"c2669"</definedName>
    <definedName name="IQ_TIME_DEP" hidden="1">"c1230"</definedName>
    <definedName name="IQ_TODAY" hidden="1">0</definedName>
    <definedName name="IQ_TOT_ADJ_INC" hidden="1">"c1616"</definedName>
    <definedName name="IQ_TOTAL_AR_BR" hidden="1">"c1231"</definedName>
    <definedName name="IQ_TOTAL_AR_REIT" hidden="1">"c1232"</definedName>
    <definedName name="IQ_TOTAL_AR_UTI" hidden="1">"c1233"</definedName>
    <definedName name="IQ_TOTAL_ASSETS" hidden="1">"c1234"</definedName>
    <definedName name="IQ_TOTAL_ASSETS_10YR_ANN_GROWTH" hidden="1">"c1235"</definedName>
    <definedName name="IQ_TOTAL_ASSETS_1YR_ANN_GROWTH" hidden="1">"c1236"</definedName>
    <definedName name="IQ_TOTAL_ASSETS_2YR_ANN_GROWTH" hidden="1">"c1237"</definedName>
    <definedName name="IQ_TOTAL_ASSETS_3YR_ANN_GROWTH" hidden="1">"c1238"</definedName>
    <definedName name="IQ_TOTAL_ASSETS_5YR_ANN_GROWTH" hidden="1">"c1239"</definedName>
    <definedName name="IQ_TOTAL_ASSETS_7YR_ANN_GROWTH" hidden="1">"c1240"</definedName>
    <definedName name="IQ_TOTAL_AVG_CE_TOTAL_AVG_ASSETS" hidden="1">"c1241"</definedName>
    <definedName name="IQ_TOTAL_AVG_EQUITY_TOTAL_AVG_ASSETS" hidden="1">"c1242"</definedName>
    <definedName name="IQ_TOTAL_BANK_CAPITAL" hidden="1">"c2668"</definedName>
    <definedName name="IQ_TOTAL_CA" hidden="1">"c1243"</definedName>
    <definedName name="IQ_TOTAL_CAP" hidden="1">"c1507"</definedName>
    <definedName name="IQ_TOTAL_CAPITAL_RATIO" hidden="1">"c1244"</definedName>
    <definedName name="IQ_TOTAL_CASH_DIVID" hidden="1">"c1455"</definedName>
    <definedName name="IQ_TOTAL_CASH_FINAN" hidden="1">"c1352"</definedName>
    <definedName name="IQ_TOTAL_CASH_INVEST" hidden="1">"c1353"</definedName>
    <definedName name="IQ_TOTAL_CASH_OPER" hidden="1">"c1354"</definedName>
    <definedName name="IQ_TOTAL_CHURN" hidden="1">"c2122"</definedName>
    <definedName name="IQ_TOTAL_CL" hidden="1">"c1245"</definedName>
    <definedName name="IQ_TOTAL_COMMON" hidden="1">"c1411"</definedName>
    <definedName name="IQ_TOTAL_COMMON_EQUITY" hidden="1">"c1246"</definedName>
    <definedName name="IQ_TOTAL_CURRENT_ASSETS" hidden="1">"c1430"</definedName>
    <definedName name="IQ_TOTAL_CURRENT_LIAB" hidden="1">"c1431"</definedName>
    <definedName name="IQ_TOTAL_DEBT" hidden="1">"c1247"</definedName>
    <definedName name="IQ_TOTAL_DEBT_CAPITAL" hidden="1">"c1248"</definedName>
    <definedName name="IQ_TOTAL_DEBT_EBITDA" hidden="1">"c1249"</definedName>
    <definedName name="IQ_TOTAL_DEBT_EBITDA_CAPEX" hidden="1">"c2948"</definedName>
    <definedName name="IQ_TOTAL_DEBT_EQUITY" hidden="1">"c1250"</definedName>
    <definedName name="IQ_TOTAL_DEBT_EXCL_FIN" hidden="1">"c2937"</definedName>
    <definedName name="IQ_TOTAL_DEBT_ISSUED" hidden="1">"c1251"</definedName>
    <definedName name="IQ_TOTAL_DEBT_ISSUED_BNK" hidden="1">"c1252"</definedName>
    <definedName name="IQ_TOTAL_DEBT_ISSUED_BR" hidden="1">"c1253"</definedName>
    <definedName name="IQ_TOTAL_DEBT_ISSUED_FIN" hidden="1">"c1254"</definedName>
    <definedName name="IQ_TOTAL_DEBT_ISSUED_REIT" hidden="1">"c1255"</definedName>
    <definedName name="IQ_TOTAL_DEBT_ISSUED_UTI" hidden="1">"c1256"</definedName>
    <definedName name="IQ_TOTAL_DEBT_ISSUES_INS" hidden="1">"c1257"</definedName>
    <definedName name="IQ_TOTAL_DEBT_OVER_EBITDA" hidden="1">"c1433"</definedName>
    <definedName name="IQ_TOTAL_DEBT_OVER_TOTAL_BV" hidden="1">"c1434"</definedName>
    <definedName name="IQ_TOTAL_DEBT_OVER_TOTAL_CAP" hidden="1">"c1432"</definedName>
    <definedName name="IQ_TOTAL_DEBT_REPAID" hidden="1">"c1258"</definedName>
    <definedName name="IQ_TOTAL_DEBT_REPAID_BNK" hidden="1">"c1259"</definedName>
    <definedName name="IQ_TOTAL_DEBT_REPAID_BR" hidden="1">"c1260"</definedName>
    <definedName name="IQ_TOTAL_DEBT_REPAID_FIN" hidden="1">"c1261"</definedName>
    <definedName name="IQ_TOTAL_DEBT_REPAID_INS" hidden="1">"c1262"</definedName>
    <definedName name="IQ_TOTAL_DEBT_REPAID_REIT" hidden="1">"c1263"</definedName>
    <definedName name="IQ_TOTAL_DEBT_REPAID_UTI" hidden="1">"c1264"</definedName>
    <definedName name="IQ_TOTAL_DEPOSITS" hidden="1">"c1265"</definedName>
    <definedName name="IQ_TOTAL_DIV_PAID_CF" hidden="1">"c1266"</definedName>
    <definedName name="IQ_TOTAL_EMPLOYEE" hidden="1">"c2141"</definedName>
    <definedName name="IQ_TOTAL_EMPLOYEES" hidden="1">"c1522"</definedName>
    <definedName name="IQ_TOTAL_EQUITY" hidden="1">"c1267"</definedName>
    <definedName name="IQ_TOTAL_EQUITY_10YR_ANN_GROWTH" hidden="1">"c1268"</definedName>
    <definedName name="IQ_TOTAL_EQUITY_1YR_ANN_GROWTH" hidden="1">"c1269"</definedName>
    <definedName name="IQ_TOTAL_EQUITY_2YR_ANN_GROWTH" hidden="1">"c1270"</definedName>
    <definedName name="IQ_TOTAL_EQUITY_3YR_ANN_GROWTH" hidden="1">"c1271"</definedName>
    <definedName name="IQ_TOTAL_EQUITY_5YR_ANN_GROWTH" hidden="1">"c1272"</definedName>
    <definedName name="IQ_TOTAL_EQUITY_7YR_ANN_GROWTH" hidden="1">"c1273"</definedName>
    <definedName name="IQ_TOTAL_EQUITY_ALLOWANCE_TOTAL_LOANS" hidden="1">"c1274"</definedName>
    <definedName name="IQ_TOTAL_INTEREST_EXP" hidden="1">"c1382"</definedName>
    <definedName name="IQ_TOTAL_INVENTORY" hidden="1">"c1385"</definedName>
    <definedName name="IQ_TOTAL_INVEST" hidden="1">"c1275"</definedName>
    <definedName name="IQ_TOTAL_LIAB" hidden="1">"c1276"</definedName>
    <definedName name="IQ_TOTAL_LIAB_BNK" hidden="1">"c1277"</definedName>
    <definedName name="IQ_TOTAL_LIAB_BR" hidden="1">"c1278"</definedName>
    <definedName name="IQ_TOTAL_LIAB_EQUITY" hidden="1">"c1279"</definedName>
    <definedName name="IQ_TOTAL_LIAB_FIN" hidden="1">"c1280"</definedName>
    <definedName name="IQ_TOTAL_LIAB_INS" hidden="1">"c1281"</definedName>
    <definedName name="IQ_TOTAL_LIAB_REIT" hidden="1">"c1282"</definedName>
    <definedName name="IQ_TOTAL_LIAB_SHAREHOLD" hidden="1">"c1435"</definedName>
    <definedName name="IQ_TOTAL_LIAB_TOTAL_ASSETS" hidden="1">"c1283"</definedName>
    <definedName name="IQ_TOTAL_LOANS" hidden="1">"c5653"</definedName>
    <definedName name="IQ_TOTAL_LONG_DEBT" hidden="1">"c1617"</definedName>
    <definedName name="IQ_TOTAL_NON_REC" hidden="1">"c1444"</definedName>
    <definedName name="IQ_TOTAL_OPER_EXP_BR" hidden="1">"c1284"</definedName>
    <definedName name="IQ_TOTAL_OPER_EXP_FIN" hidden="1">"c1285"</definedName>
    <definedName name="IQ_TOTAL_OPER_EXP_INS" hidden="1">"c1286"</definedName>
    <definedName name="IQ_TOTAL_OPER_EXP_REIT" hidden="1">"c1287"</definedName>
    <definedName name="IQ_TOTAL_OPER_EXP_UTI" hidden="1">"c1288"</definedName>
    <definedName name="IQ_TOTAL_OPER_EXPEN" hidden="1">"c1445"</definedName>
    <definedName name="IQ_TOTAL_OPTIONS_BEG_OS" hidden="1">"c2693"</definedName>
    <definedName name="IQ_TOTAL_OPTIONS_CANCELLED" hidden="1">"c2696"</definedName>
    <definedName name="IQ_TOTAL_OPTIONS_END_OS" hidden="1">"c2697"</definedName>
    <definedName name="IQ_TOTAL_OPTIONS_EXERCISED" hidden="1">"c2695"</definedName>
    <definedName name="IQ_TOTAL_OPTIONS_GRANTED" hidden="1">"c2694"</definedName>
    <definedName name="IQ_TOTAL_OTHER_OPER" hidden="1">"c1289"</definedName>
    <definedName name="IQ_TOTAL_OUTSTANDING_BS_DATE" hidden="1">"c1022"</definedName>
    <definedName name="IQ_TOTAL_OUTSTANDING_FILING_DATE" hidden="1">"c2107"</definedName>
    <definedName name="IQ_TOTAL_PENSION_ASSETS" hidden="1">"c1290"</definedName>
    <definedName name="IQ_TOTAL_PENSION_ASSETS_DOMESTIC" hidden="1">"c2658"</definedName>
    <definedName name="IQ_TOTAL_PENSION_ASSETS_FOREIGN" hidden="1">"c2666"</definedName>
    <definedName name="IQ_TOTAL_PENSION_EXP" hidden="1">"c1291"</definedName>
    <definedName name="IQ_TOTAL_PRINCIPAL" hidden="1">"c2509"</definedName>
    <definedName name="IQ_TOTAL_PRINCIPAL_PCT" hidden="1">"c2510"</definedName>
    <definedName name="IQ_TOTAL_PROVED_RESERVES_NGL" hidden="1">"c2924"</definedName>
    <definedName name="IQ_TOTAL_PROVED_RESERVES_OIL" hidden="1">"c2040"</definedName>
    <definedName name="IQ_TOTAL_RECEIV" hidden="1">"c1293"</definedName>
    <definedName name="IQ_TOTAL_REV" hidden="1">"c1294"</definedName>
    <definedName name="IQ_TOTAL_REV_10YR_ANN_GROWTH" hidden="1">"c1295"</definedName>
    <definedName name="IQ_TOTAL_REV_1YR_ANN_GROWTH" hidden="1">"c1296"</definedName>
    <definedName name="IQ_TOTAL_REV_2YR_ANN_GROWTH" hidden="1">"c1297"</definedName>
    <definedName name="IQ_TOTAL_REV_3YR_ANN_GROWTH" hidden="1">"c1298"</definedName>
    <definedName name="IQ_TOTAL_REV_5YR_ANN_GROWTH" hidden="1">"c1299"</definedName>
    <definedName name="IQ_TOTAL_REV_7YR_ANN_GROWTH" hidden="1">"c1300"</definedName>
    <definedName name="IQ_TOTAL_REV_AS_REPORTED" hidden="1">"c1301"</definedName>
    <definedName name="IQ_TOTAL_REV_BNK" hidden="1">"c1302"</definedName>
    <definedName name="IQ_TOTAL_REV_BR" hidden="1">"c1303"</definedName>
    <definedName name="IQ_TOTAL_REV_EMPLOYEE" hidden="1">"c1304"</definedName>
    <definedName name="IQ_TOTAL_REV_FIN" hidden="1">"c1305"</definedName>
    <definedName name="IQ_TOTAL_REV_INS" hidden="1">"c1306"</definedName>
    <definedName name="IQ_TOTAL_REV_REIT" hidden="1">"c1307"</definedName>
    <definedName name="IQ_TOTAL_REV_SHARE" hidden="1">"c1912"</definedName>
    <definedName name="IQ_TOTAL_REV_UTI" hidden="1">"c1308"</definedName>
    <definedName name="IQ_TOTAL_REVENUE" hidden="1">"c1436"</definedName>
    <definedName name="IQ_TOTAL_SPECIAL" hidden="1">"c1618"</definedName>
    <definedName name="IQ_TOTAL_ST_BORROW" hidden="1">"c1424"</definedName>
    <definedName name="IQ_TOTAL_SUB_DEBT" hidden="1">"c2528"</definedName>
    <definedName name="IQ_TOTAL_SUB_DEBT_EBITDA" hidden="1">"c2554"</definedName>
    <definedName name="IQ_TOTAL_SUB_DEBT_EBITDA_CAPEX" hidden="1">"c2555"</definedName>
    <definedName name="IQ_TOTAL_SUB_DEBT_PCT" hidden="1">"c2529"</definedName>
    <definedName name="IQ_TOTAL_SUBS" hidden="1">"c2119"</definedName>
    <definedName name="IQ_TOTAL_UNUSUAL" hidden="1">"c1508"</definedName>
    <definedName name="IQ_TOTAL_UNUSUAL_BNK" hidden="1">"c5516"</definedName>
    <definedName name="IQ_TOTAL_UNUSUAL_BR" hidden="1">"c5517"</definedName>
    <definedName name="IQ_TOTAL_UNUSUAL_FIN" hidden="1">"c5518"</definedName>
    <definedName name="IQ_TOTAL_UNUSUAL_INS" hidden="1">"c5519"</definedName>
    <definedName name="IQ_TOTAL_UNUSUAL_REIT" hidden="1">"c5520"</definedName>
    <definedName name="IQ_TOTAL_UNUSUAL_UTI" hidden="1">"c5521"</definedName>
    <definedName name="IQ_TOTAL_WARRANTS_BEG_OS" hidden="1">"c2719"</definedName>
    <definedName name="IQ_TOTAL_WARRANTS_CANCELLED" hidden="1">"c2722"</definedName>
    <definedName name="IQ_TOTAL_WARRANTS_END_OS" hidden="1">"c2723"</definedName>
    <definedName name="IQ_TOTAL_WARRANTS_EXERCISED" hidden="1">"c2721"</definedName>
    <definedName name="IQ_TOTAL_WARRANTS_ISSUED" hidden="1">"c2720"</definedName>
    <definedName name="IQ_TR_ACCT_METHOD" hidden="1">"c2363"</definedName>
    <definedName name="IQ_TR_ACQ_52_WK_HI_PCT" hidden="1">"c2348"</definedName>
    <definedName name="IQ_TR_ACQ_52_WK_LOW_PCT" hidden="1">"c2347"</definedName>
    <definedName name="IQ_TR_ACQ_CASH_ST_INVEST" hidden="1">"c2372"</definedName>
    <definedName name="IQ_TR_ACQ_CLOSEPRICE_1D" hidden="1">"c3027"</definedName>
    <definedName name="IQ_TR_ACQ_DILUT_EPS_EXCL" hidden="1">"c3028"</definedName>
    <definedName name="IQ_TR_ACQ_EARNING_CO" hidden="1">"c2379"</definedName>
    <definedName name="IQ_TR_ACQ_EBIT" hidden="1">"c2380"</definedName>
    <definedName name="IQ_TR_ACQ_EBIT_EQ_INC" hidden="1">"c3611"</definedName>
    <definedName name="IQ_TR_ACQ_EBITDA" hidden="1">"c2381"</definedName>
    <definedName name="IQ_TR_ACQ_EBITDA_EQ_INC" hidden="1">"c3610"</definedName>
    <definedName name="IQ_TR_ACQ_FILING_CURRENCY" hidden="1">"c3033"</definedName>
    <definedName name="IQ_TR_ACQ_FILINGDATE" hidden="1">"c3607"</definedName>
    <definedName name="IQ_TR_ACQ_MCAP_1DAY" hidden="1">"c2345"</definedName>
    <definedName name="IQ_TR_ACQ_MIN_INT" hidden="1">"c2374"</definedName>
    <definedName name="IQ_TR_ACQ_NET_DEBT" hidden="1">"c2373"</definedName>
    <definedName name="IQ_TR_ACQ_NI" hidden="1">"c2378"</definedName>
    <definedName name="IQ_TR_ACQ_PERIODDATE" hidden="1">"c3606"</definedName>
    <definedName name="IQ_TR_ACQ_PRICEDATE_1D" hidden="1">"c2346"</definedName>
    <definedName name="IQ_TR_ACQ_RETURN" hidden="1">"c2349"</definedName>
    <definedName name="IQ_TR_ACQ_STOCKYEARHIGH_1D" hidden="1">"c2343"</definedName>
    <definedName name="IQ_TR_ACQ_STOCKYEARLOW_1D" hidden="1">"c2344"</definedName>
    <definedName name="IQ_TR_ACQ_TOTAL_ASSETS" hidden="1">"c2371"</definedName>
    <definedName name="IQ_TR_ACQ_TOTAL_COMMON_EQ" hidden="1">"c2377"</definedName>
    <definedName name="IQ_TR_ACQ_TOTAL_DEBT" hidden="1">"c2376"</definedName>
    <definedName name="IQ_TR_ACQ_TOTAL_PREF" hidden="1">"c2375"</definedName>
    <definedName name="IQ_TR_ACQ_TOTAL_REV" hidden="1">"c2382"</definedName>
    <definedName name="IQ_TR_ADJ_SIZE" hidden="1">"c3024"</definedName>
    <definedName name="IQ_TR_ANN_DATE" hidden="1">"c2395"</definedName>
    <definedName name="IQ_TR_ANN_DATE_BL" hidden="1">"c2394"</definedName>
    <definedName name="IQ_TR_BID_DATE" hidden="1">"c2357"</definedName>
    <definedName name="IQ_TR_BLUESKY_FEES" hidden="1">"c2277"</definedName>
    <definedName name="IQ_TR_BUY_ACC_ADVISORS" hidden="1">"c3048"</definedName>
    <definedName name="IQ_TR_BUY_FIN_ADVISORS" hidden="1">"c3045"</definedName>
    <definedName name="IQ_TR_BUY_LEG_ADVISORS" hidden="1">"c2387"</definedName>
    <definedName name="IQ_TR_BUYER_ID" hidden="1">"c2404"</definedName>
    <definedName name="IQ_TR_BUYERNAME" hidden="1">"c2401"</definedName>
    <definedName name="IQ_TR_CANCELLED_DATE" hidden="1">"c2284"</definedName>
    <definedName name="IQ_TR_CASH_CONSID_PCT" hidden="1">"c2296"</definedName>
    <definedName name="IQ_TR_CASH_ST_INVEST" hidden="1">"c3025"</definedName>
    <definedName name="IQ_TR_CHANGE_CONTROL" hidden="1">"c2365"</definedName>
    <definedName name="IQ_TR_CLOSED_DATE" hidden="1">"c2283"</definedName>
    <definedName name="IQ_TR_CO_NET_PROCEEDS" hidden="1">"c2268"</definedName>
    <definedName name="IQ_TR_CO_NET_PROCEEDS_PCT" hidden="1">"c2270"</definedName>
    <definedName name="IQ_TR_COMMENTS" hidden="1">"c2383"</definedName>
    <definedName name="IQ_TR_CURRENCY" hidden="1">"c3016"</definedName>
    <definedName name="IQ_TR_DEAL_ATTITUDE" hidden="1">"c2364"</definedName>
    <definedName name="IQ_TR_DEAL_CONDITIONS" hidden="1">"c2367"</definedName>
    <definedName name="IQ_TR_DEAL_RESOLUTION" hidden="1">"c2391"</definedName>
    <definedName name="IQ_TR_DEAL_RESPONSES" hidden="1">"c2366"</definedName>
    <definedName name="IQ_TR_DEBT_CONSID_PCT" hidden="1">"c2299"</definedName>
    <definedName name="IQ_TR_DEF_AGRMT_DATE" hidden="1">"c2285"</definedName>
    <definedName name="IQ_TR_DISCLOSED_FEES_EXP" hidden="1">"c2288"</definedName>
    <definedName name="IQ_TR_EARNOUTS" hidden="1">"c3023"</definedName>
    <definedName name="IQ_TR_EXPIRED_DATE" hidden="1">"c2412"</definedName>
    <definedName name="IQ_TR_GROSS_OFFERING_AMT" hidden="1">"c2262"</definedName>
    <definedName name="IQ_TR_HYBRID_CONSID_PCT" hidden="1">"c2300"</definedName>
    <definedName name="IQ_TR_IMPLIED_EQ" hidden="1">"c3018"</definedName>
    <definedName name="IQ_TR_IMPLIED_EQ_BV" hidden="1">"c3019"</definedName>
    <definedName name="IQ_TR_IMPLIED_EQ_NI_LTM" hidden="1">"c3020"</definedName>
    <definedName name="IQ_TR_IMPLIED_EV" hidden="1">"c2301"</definedName>
    <definedName name="IQ_TR_IMPLIED_EV_BV" hidden="1">"c2306"</definedName>
    <definedName name="IQ_TR_IMPLIED_EV_EBIT" hidden="1">"c2302"</definedName>
    <definedName name="IQ_TR_IMPLIED_EV_EBITDA" hidden="1">"c2303"</definedName>
    <definedName name="IQ_TR_IMPLIED_EV_NI_LTM" hidden="1">"c2307"</definedName>
    <definedName name="IQ_TR_IMPLIED_EV_REV" hidden="1">"c2304"</definedName>
    <definedName name="IQ_TR_INIT_FILED_DATE" hidden="1">"c3495"</definedName>
    <definedName name="IQ_TR_LOI_DATE" hidden="1">"c2282"</definedName>
    <definedName name="IQ_TR_MAJ_MIN_STAKE" hidden="1">"c2389"</definedName>
    <definedName name="IQ_TR_NEGOTIATED_BUYBACK_PRICE" hidden="1">"c2414"</definedName>
    <definedName name="IQ_TR_NET_ASSUM_LIABILITIES" hidden="1">"c2308"</definedName>
    <definedName name="IQ_TR_NET_PROCEEDS" hidden="1">"c2267"</definedName>
    <definedName name="IQ_TR_OFFER_DATE" hidden="1">"c2265"</definedName>
    <definedName name="IQ_TR_OFFER_DATE_MA" hidden="1">"c3035"</definedName>
    <definedName name="IQ_TR_OFFER_PER_SHARE" hidden="1">"c3017"</definedName>
    <definedName name="IQ_TR_OPTIONS_CONSID_PCT" hidden="1">"c2311"</definedName>
    <definedName name="IQ_TR_OTHER_CONSID" hidden="1">"c3022"</definedName>
    <definedName name="IQ_TR_PCT_SOUGHT" hidden="1">"c2309"</definedName>
    <definedName name="IQ_TR_PFEATURES" hidden="1">"c2384"</definedName>
    <definedName name="IQ_TR_PIPE_CONV_PRICE_SHARE" hidden="1">"c2292"</definedName>
    <definedName name="IQ_TR_PIPE_CPN_PCT" hidden="1">"c2291"</definedName>
    <definedName name="IQ_TR_PIPE_NUMBER_SHARES" hidden="1">"c2293"</definedName>
    <definedName name="IQ_TR_PIPE_PPS" hidden="1">"c2290"</definedName>
    <definedName name="IQ_TR_POSTMONEY_VAL" hidden="1">"c2286"</definedName>
    <definedName name="IQ_TR_PREDEAL_SITUATION" hidden="1">"c2390"</definedName>
    <definedName name="IQ_TR_PREF_CONSID_PCT" hidden="1">"c2310"</definedName>
    <definedName name="IQ_TR_PREMONEY_VAL" hidden="1">"c2287"</definedName>
    <definedName name="IQ_TR_PRINTING_FEES" hidden="1">"c2276"</definedName>
    <definedName name="IQ_TR_PT_MONETARY_VALUES" hidden="1">"c2415"</definedName>
    <definedName name="IQ_TR_PT_NUMBER_SHARES" hidden="1">"c2417"</definedName>
    <definedName name="IQ_TR_PT_PCT_SHARES" hidden="1">"c2416"</definedName>
    <definedName name="IQ_TR_RATING_FEES" hidden="1">"c2275"</definedName>
    <definedName name="IQ_TR_REG_EFFECT_DATE" hidden="1">"c2264"</definedName>
    <definedName name="IQ_TR_REG_FILED_DATE" hidden="1">"c2263"</definedName>
    <definedName name="IQ_TR_RENEWAL_BUYBACK" hidden="1">"c2413"</definedName>
    <definedName name="IQ_TR_ROUND_NUMBER" hidden="1">"c2295"</definedName>
    <definedName name="IQ_TR_SEC_FEES" hidden="1">"c2274"</definedName>
    <definedName name="IQ_TR_SECURITY_TYPE_REG" hidden="1">"c2279"</definedName>
    <definedName name="IQ_TR_SELL_ACC_ADVISORS" hidden="1">"c3049"</definedName>
    <definedName name="IQ_TR_SELL_FIN_ADVISORS" hidden="1">"c3046"</definedName>
    <definedName name="IQ_TR_SELL_LEG_ADVISORS" hidden="1">"c2388"</definedName>
    <definedName name="IQ_TR_SELLER_ID" hidden="1">"c2406"</definedName>
    <definedName name="IQ_TR_SELLERNAME" hidden="1">"c2402"</definedName>
    <definedName name="IQ_TR_SFEATURES" hidden="1">"c2385"</definedName>
    <definedName name="IQ_TR_SH_NET_PROCEEDS" hidden="1">"c2269"</definedName>
    <definedName name="IQ_TR_SH_NET_PROCEEDS_PCT" hidden="1">"c2271"</definedName>
    <definedName name="IQ_TR_SPECIAL_COMMITTEE" hidden="1">"c2362"</definedName>
    <definedName name="IQ_TR_STATUS" hidden="1">"c2399"</definedName>
    <definedName name="IQ_TR_STOCK_CONSID_PCT" hidden="1">"c2312"</definedName>
    <definedName name="IQ_TR_SUSPENDED_DATE" hidden="1">"c2407"</definedName>
    <definedName name="IQ_TR_TARGET_52WKHI_PCT" hidden="1">"c2351"</definedName>
    <definedName name="IQ_TR_TARGET_52WKLOW_PCT" hidden="1">"c2350"</definedName>
    <definedName name="IQ_TR_TARGET_ACC_ADVISORS" hidden="1">"c3047"</definedName>
    <definedName name="IQ_TR_TARGET_CASH_ST_INVEST" hidden="1">"c2327"</definedName>
    <definedName name="IQ_TR_TARGET_CLOSEPRICE_1D" hidden="1">"c2352"</definedName>
    <definedName name="IQ_TR_TARGET_CLOSEPRICE_1M" hidden="1">"c2354"</definedName>
    <definedName name="IQ_TR_TARGET_CLOSEPRICE_1W" hidden="1">"c2353"</definedName>
    <definedName name="IQ_TR_TARGET_DILUT_EPS_EXCL" hidden="1">"c2324"</definedName>
    <definedName name="IQ_TR_TARGET_EARNING_CO" hidden="1">"c2332"</definedName>
    <definedName name="IQ_TR_TARGET_EBIT" hidden="1">"c2333"</definedName>
    <definedName name="IQ_TR_TARGET_EBIT_EQ_INC" hidden="1">"c3609"</definedName>
    <definedName name="IQ_TR_TARGET_EBITDA" hidden="1">"c2334"</definedName>
    <definedName name="IQ_TR_TARGET_EBITDA_EQ_INC" hidden="1">"c3608"</definedName>
    <definedName name="IQ_TR_TARGET_FILING_CURRENCY" hidden="1">"c3034"</definedName>
    <definedName name="IQ_TR_TARGET_FILINGDATE" hidden="1">"c3605"</definedName>
    <definedName name="IQ_TR_TARGET_FIN_ADVISORS" hidden="1">"c3044"</definedName>
    <definedName name="IQ_TR_TARGET_ID" hidden="1">"c2405"</definedName>
    <definedName name="IQ_TR_TARGET_LEG_ADVISORS" hidden="1">"c2386"</definedName>
    <definedName name="IQ_TR_TARGET_MARKETCAP" hidden="1">"c2342"</definedName>
    <definedName name="IQ_TR_TARGET_MIN_INT" hidden="1">"c2328"</definedName>
    <definedName name="IQ_TR_TARGET_NET_DEBT" hidden="1">"c2326"</definedName>
    <definedName name="IQ_TR_TARGET_NI" hidden="1">"c2331"</definedName>
    <definedName name="IQ_TR_TARGET_PERIODDATE" hidden="1">"c3604"</definedName>
    <definedName name="IQ_TR_TARGET_PRICEDATE_1D" hidden="1">"c2341"</definedName>
    <definedName name="IQ_TR_TARGET_RETURN" hidden="1">"c2355"</definedName>
    <definedName name="IQ_TR_TARGET_SEC_DETAIL" hidden="1">"c3021"</definedName>
    <definedName name="IQ_TR_TARGET_SEC_TI_ID" hidden="1">"c2368"</definedName>
    <definedName name="IQ_TR_TARGET_SEC_TYPE" hidden="1">"c2369"</definedName>
    <definedName name="IQ_TR_TARGET_SPD" hidden="1">"c2313"</definedName>
    <definedName name="IQ_TR_TARGET_SPD_PCT" hidden="1">"c2314"</definedName>
    <definedName name="IQ_TR_TARGET_STOCKPREMIUM_1D" hidden="1">"c2336"</definedName>
    <definedName name="IQ_TR_TARGET_STOCKPREMIUM_1M" hidden="1">"c2337"</definedName>
    <definedName name="IQ_TR_TARGET_STOCKPREMIUM_1W" hidden="1">"c2338"</definedName>
    <definedName name="IQ_TR_TARGET_STOCKYEARHIGH_1D" hidden="1">"c2339"</definedName>
    <definedName name="IQ_TR_TARGET_STOCKYEARLOW_1D" hidden="1">"c2340"</definedName>
    <definedName name="IQ_TR_TARGET_TOTAL_ASSETS" hidden="1">"c2325"</definedName>
    <definedName name="IQ_TR_TARGET_TOTAL_COMMON_EQ" hidden="1">"c2421"</definedName>
    <definedName name="IQ_TR_TARGET_TOTAL_DEBT" hidden="1">"c2330"</definedName>
    <definedName name="IQ_TR_TARGET_TOTAL_PREF" hidden="1">"c2329"</definedName>
    <definedName name="IQ_TR_TARGET_TOTAL_REV" hidden="1">"c2335"</definedName>
    <definedName name="IQ_TR_TARGETNAME" hidden="1">"c2403"</definedName>
    <definedName name="IQ_TR_TERM_FEE" hidden="1">"c2298"</definedName>
    <definedName name="IQ_TR_TERM_FEE_PCT" hidden="1">"c2297"</definedName>
    <definedName name="IQ_TR_TODATE" hidden="1">"c3036"</definedName>
    <definedName name="IQ_TR_TODATE_MONETARY_VALUE" hidden="1">"c2418"</definedName>
    <definedName name="IQ_TR_TODATE_NUMBER_SHARES" hidden="1">"c2420"</definedName>
    <definedName name="IQ_TR_TODATE_PCT_SHARES" hidden="1">"c2419"</definedName>
    <definedName name="IQ_TR_TOTAL_ACCT_FEES" hidden="1">"c2273"</definedName>
    <definedName name="IQ_TR_TOTAL_CASH" hidden="1">"c2315"</definedName>
    <definedName name="IQ_TR_TOTAL_CONSID_SH" hidden="1">"c2316"</definedName>
    <definedName name="IQ_TR_TOTAL_DEBT" hidden="1">"c2317"</definedName>
    <definedName name="IQ_TR_TOTAL_GROSS_TV" hidden="1">"c2318"</definedName>
    <definedName name="IQ_TR_TOTAL_HYBRID" hidden="1">"c2319"</definedName>
    <definedName name="IQ_TR_TOTAL_LEGAL_FEES" hidden="1">"c2272"</definedName>
    <definedName name="IQ_TR_TOTAL_NET_TV" hidden="1">"c2320"</definedName>
    <definedName name="IQ_TR_TOTAL_NEWMONEY" hidden="1">"c2289"</definedName>
    <definedName name="IQ_TR_TOTAL_OPTIONS" hidden="1">"c2322"</definedName>
    <definedName name="IQ_TR_TOTAL_OPTIONS_BUYER" hidden="1">"c3026"</definedName>
    <definedName name="IQ_TR_TOTAL_PREFERRED" hidden="1">"c2321"</definedName>
    <definedName name="IQ_TR_TOTAL_REG_AMT" hidden="1">"c2261"</definedName>
    <definedName name="IQ_TR_TOTAL_STOCK" hidden="1">"c2323"</definedName>
    <definedName name="IQ_TR_TOTAL_TAKEDOWNS" hidden="1">"c2278"</definedName>
    <definedName name="IQ_TR_TOTAL_UW_COMP" hidden="1">"c2280"</definedName>
    <definedName name="IQ_TR_TOTALVALUE" hidden="1">"c2400"</definedName>
    <definedName name="IQ_TR_TRANSACTION_TYPE" hidden="1">"c2398"</definedName>
    <definedName name="IQ_TR_WITHDRAWN_DTE" hidden="1">"c2266"</definedName>
    <definedName name="IQ_TRADE_AR" hidden="1">"c1345"</definedName>
    <definedName name="IQ_TRADE_PRINCIPAL" hidden="1">"c1309"</definedName>
    <definedName name="IQ_TRADING_ASSETS" hidden="1">"c1310"</definedName>
    <definedName name="IQ_TRADING_CURRENCY" hidden="1">"c2212"</definedName>
    <definedName name="IQ_TREASURY" hidden="1">"c1311"</definedName>
    <definedName name="IQ_TREASURY_OTHER_EQUITY" hidden="1">"c1312"</definedName>
    <definedName name="IQ_TREASURY_OTHER_EQUITY_BNK" hidden="1">"c1313"</definedName>
    <definedName name="IQ_TREASURY_OTHER_EQUITY_BR" hidden="1">"c1314"</definedName>
    <definedName name="IQ_TREASURY_OTHER_EQUITY_FIN" hidden="1">"c1315"</definedName>
    <definedName name="IQ_TREASURY_OTHER_EQUITY_INS" hidden="1">"c1316"</definedName>
    <definedName name="IQ_TREASURY_OTHER_EQUITY_REIT" hidden="1">"c1317"</definedName>
    <definedName name="IQ_TREASURY_OTHER_EQUITY_UTI" hidden="1">"c1318"</definedName>
    <definedName name="IQ_TREASURY_STOCK" hidden="1">"c1438"</definedName>
    <definedName name="IQ_TRUST_INC" hidden="1">"c1319"</definedName>
    <definedName name="IQ_TRUST_PREF" hidden="1">"c1320"</definedName>
    <definedName name="IQ_TRUST_PREFERRED" hidden="1">"c3029"</definedName>
    <definedName name="IQ_TRUST_PREFERRED_PCT" hidden="1">"c3030"</definedName>
    <definedName name="IQ_UFCF_10YR_ANN_GROWTH" hidden="1">"c1948"</definedName>
    <definedName name="IQ_UFCF_1YR_ANN_GROWTH" hidden="1">"c1943"</definedName>
    <definedName name="IQ_UFCF_2YR_ANN_GROWTH" hidden="1">"c1944"</definedName>
    <definedName name="IQ_UFCF_3YR_ANN_GROWTH" hidden="1">"c1945"</definedName>
    <definedName name="IQ_UFCF_5YR_ANN_GROWTH" hidden="1">"c1946"</definedName>
    <definedName name="IQ_UFCF_7YR_ANN_GROWTH" hidden="1">"c1947"</definedName>
    <definedName name="IQ_UFCF_MARGIN" hidden="1">"c1962"</definedName>
    <definedName name="IQ_ULT_PARENT" hidden="1">"c3037"</definedName>
    <definedName name="IQ_ULT_PARENT_CIQID" hidden="1">"c3039"</definedName>
    <definedName name="IQ_ULT_PARENT_TICKER" hidden="1">"c3038"</definedName>
    <definedName name="IQ_UNAMORT_DISC" hidden="1">"c2513"</definedName>
    <definedName name="IQ_UNAMORT_DISC_PCT" hidden="1">"c2514"</definedName>
    <definedName name="IQ_UNAMORT_PREMIUM" hidden="1">"c2511"</definedName>
    <definedName name="IQ_UNAMORT_PREMIUM_PCT" hidden="1">"c2512"</definedName>
    <definedName name="IQ_UNDRAWN_CP" hidden="1">"c2518"</definedName>
    <definedName name="IQ_UNDRAWN_CREDIT" hidden="1">"c3032"</definedName>
    <definedName name="IQ_UNDRAWN_RC" hidden="1">"c2517"</definedName>
    <definedName name="IQ_UNDRAWN_TL" hidden="1">"c2519"</definedName>
    <definedName name="IQ_UNEARN_PREMIUM" hidden="1">"c1321"</definedName>
    <definedName name="IQ_UNEARN_REV_CURRENT" hidden="1">"c1322"</definedName>
    <definedName name="IQ_UNEARN_REV_CURRENT_BNK" hidden="1">"c1323"</definedName>
    <definedName name="IQ_UNEARN_REV_CURRENT_BR" hidden="1">"c1324"</definedName>
    <definedName name="IQ_UNEARN_REV_CURRENT_FIN" hidden="1">"c1325"</definedName>
    <definedName name="IQ_UNEARN_REV_CURRENT_INS" hidden="1">"c1326"</definedName>
    <definedName name="IQ_UNEARN_REV_CURRENT_REIT" hidden="1">"c1327"</definedName>
    <definedName name="IQ_UNEARN_REV_CURRENT_UTI" hidden="1">"c1328"</definedName>
    <definedName name="IQ_UNEARN_REV_LT" hidden="1">"c1329"</definedName>
    <definedName name="IQ_UNLEVERED_FCF" hidden="1">"c1908"</definedName>
    <definedName name="IQ_UNPAID_CLAIMS" hidden="1">"c1330"</definedName>
    <definedName name="IQ_UNREALIZED_GAIN" hidden="1">"c1619"</definedName>
    <definedName name="IQ_UNSECURED_DEBT" hidden="1">"c2548"</definedName>
    <definedName name="IQ_UNSECURED_DEBT_PCT" hidden="1">"c2549"</definedName>
    <definedName name="IQ_UNUSUAL_EXP" hidden="1">"c1456"</definedName>
    <definedName name="IQ_US_GAAP" hidden="1">"c1331"</definedName>
    <definedName name="IQ_US_GAAP_BASIC_EPS_EXCL" hidden="1">"c2984"</definedName>
    <definedName name="IQ_US_GAAP_BASIC_EPS_INCL" hidden="1">"c2982"</definedName>
    <definedName name="IQ_US_GAAP_BASIC_WEIGHT" hidden="1">"c2980"</definedName>
    <definedName name="IQ_US_GAAP_CA_ADJ" hidden="1">"c2925"</definedName>
    <definedName name="IQ_US_GAAP_CASH_FINAN" hidden="1">"c2945"</definedName>
    <definedName name="IQ_US_GAAP_CASH_FINAN_ADJ" hidden="1">"c2941"</definedName>
    <definedName name="IQ_US_GAAP_CASH_INVEST" hidden="1">"c2944"</definedName>
    <definedName name="IQ_US_GAAP_CASH_INVEST_ADJ" hidden="1">"c2940"</definedName>
    <definedName name="IQ_US_GAAP_CASH_OPER" hidden="1">"c2943"</definedName>
    <definedName name="IQ_US_GAAP_CASH_OPER_ADJ" hidden="1">"c2939"</definedName>
    <definedName name="IQ_US_GAAP_CL_ADJ" hidden="1">"c2927"</definedName>
    <definedName name="IQ_US_GAAP_COST_REV_ADJ" hidden="1">"c2951"</definedName>
    <definedName name="IQ_US_GAAP_DILUT_EPS_EXCL" hidden="1">"c2985"</definedName>
    <definedName name="IQ_US_GAAP_DILUT_EPS_INCL" hidden="1">"c2983"</definedName>
    <definedName name="IQ_US_GAAP_DILUT_NI" hidden="1">"c2979"</definedName>
    <definedName name="IQ_US_GAAP_DILUT_WEIGHT" hidden="1">"c2981"</definedName>
    <definedName name="IQ_US_GAAP_DO_ADJ" hidden="1">"c2959"</definedName>
    <definedName name="IQ_US_GAAP_EXTRA_ACC_ITEMS_ADJ" hidden="1">"c2958"</definedName>
    <definedName name="IQ_US_GAAP_INC_TAX_ADJ" hidden="1">"c2961"</definedName>
    <definedName name="IQ_US_GAAP_INTEREST_EXP_ADJ" hidden="1">"c2957"</definedName>
    <definedName name="IQ_US_GAAP_LIAB_LT_ADJ" hidden="1">"c2928"</definedName>
    <definedName name="IQ_US_GAAP_LIAB_TOTAL_LIAB" hidden="1">"c2933"</definedName>
    <definedName name="IQ_US_GAAP_MINORITY_INTEREST_IS_ADJ" hidden="1">"c2960"</definedName>
    <definedName name="IQ_US_GAAP_NCA_ADJ" hidden="1">"c2926"</definedName>
    <definedName name="IQ_US_GAAP_NET_CHANGE" hidden="1">"c2946"</definedName>
    <definedName name="IQ_US_GAAP_NET_CHANGE_ADJ" hidden="1">"c2942"</definedName>
    <definedName name="IQ_US_GAAP_NI" hidden="1">"c2976"</definedName>
    <definedName name="IQ_US_GAAP_NI_ADJ" hidden="1">"c2963"</definedName>
    <definedName name="IQ_US_GAAP_NI_AVAIL_INCL" hidden="1">"c2978"</definedName>
    <definedName name="IQ_US_GAAP_OTHER_ADJ_ADJ" hidden="1">"c2962"</definedName>
    <definedName name="IQ_US_GAAP_OTHER_NON_OPER_ADJ" hidden="1">"c2955"</definedName>
    <definedName name="IQ_US_GAAP_OTHER_OPER_ADJ" hidden="1">"c2954"</definedName>
    <definedName name="IQ_US_GAAP_RD_ADJ" hidden="1">"c2953"</definedName>
    <definedName name="IQ_US_GAAP_SGA_ADJ" hidden="1">"c2952"</definedName>
    <definedName name="IQ_US_GAAP_TOTAL_ASSETS" hidden="1">"c2931"</definedName>
    <definedName name="IQ_US_GAAP_TOTAL_EQUITY" hidden="1">"c2934"</definedName>
    <definedName name="IQ_US_GAAP_TOTAL_EQUITY_ADJ" hidden="1">"c2929"</definedName>
    <definedName name="IQ_US_GAAP_TOTAL_REV_ADJ" hidden="1">"c2950"</definedName>
    <definedName name="IQ_US_GAAP_TOTAL_UNUSUAL_ADJ" hidden="1">"c2956"</definedName>
    <definedName name="IQ_UTIL_PPE_NET" hidden="1">"c1620"</definedName>
    <definedName name="IQ_UTIL_REV" hidden="1">"c2091"</definedName>
    <definedName name="IQ_UV_PENSION_LIAB" hidden="1">"c1332"</definedName>
    <definedName name="IQ_VALUE_TRADED_LAST_3MTH" hidden="1">"c1530"</definedName>
    <definedName name="IQ_VALUE_TRADED_LAST_6MTH" hidden="1">"c1531"</definedName>
    <definedName name="IQ_VALUE_TRADED_LAST_MTH" hidden="1">"c1529"</definedName>
    <definedName name="IQ_VALUE_TRADED_LAST_WK" hidden="1">"c1528"</definedName>
    <definedName name="IQ_VALUE_TRADED_LAST_YR" hidden="1">"c1532"</definedName>
    <definedName name="IQ_VOL_LAST_3MTH" hidden="1">"c1525"</definedName>
    <definedName name="IQ_VOL_LAST_6MTH" hidden="1">"c1526"</definedName>
    <definedName name="IQ_VOL_LAST_MTH" hidden="1">"c1524"</definedName>
    <definedName name="IQ_VOL_LAST_WK" hidden="1">"c1523"</definedName>
    <definedName name="IQ_VOL_LAST_YR" hidden="1">"c1527"</definedName>
    <definedName name="IQ_VOLUME" hidden="1">"c1333"</definedName>
    <definedName name="IQ_WARRANTS_BEG_OS" hidden="1">"c2698"</definedName>
    <definedName name="IQ_WARRANTS_CANCELLED" hidden="1">"c2701"</definedName>
    <definedName name="IQ_WARRANTS_END_OS" hidden="1">"c2702"</definedName>
    <definedName name="IQ_WARRANTS_EXERCISED" hidden="1">"c2700"</definedName>
    <definedName name="IQ_WARRANTS_ISSUED" hidden="1">"c2699"</definedName>
    <definedName name="IQ_WARRANTS_STRIKE_PRICE_ISSUED" hidden="1">"c2704"</definedName>
    <definedName name="IQ_WARRANTS_STRIKE_PRICE_OS" hidden="1">"c2703"</definedName>
    <definedName name="IQ_WEEK">50000</definedName>
    <definedName name="IQ_WEIGHTED_AVG_PRICE" hidden="1">"c1334"</definedName>
    <definedName name="IQ_WIP_INV" hidden="1">"c1335"</definedName>
    <definedName name="IQ_WORKING_CAP" hidden="1">"c3494"</definedName>
    <definedName name="IQ_WORKMEN_WRITTEN" hidden="1">"c1336"</definedName>
    <definedName name="IQ_XDIV_DATE" hidden="1">"c2203"</definedName>
    <definedName name="IQ_YEARHIGH" hidden="1">"c1337"</definedName>
    <definedName name="IQ_YEARHIGH_DATE" hidden="1">"c2250"</definedName>
    <definedName name="IQ_YEARLOW" hidden="1">"c1338"</definedName>
    <definedName name="IQ_YEARLOW_DATE" hidden="1">"c2251"</definedName>
    <definedName name="IQ_YTD">3000</definedName>
    <definedName name="IQ_YTDMONTH" hidden="1">130000</definedName>
    <definedName name="IQ_YTW" hidden="1">"c2163"</definedName>
    <definedName name="IQ_YTW_DATE" hidden="1">"c2164"</definedName>
    <definedName name="IQ_YTW_DATE_TYPE" hidden="1">"c2165"</definedName>
    <definedName name="IQ_Z_SCORE" hidden="1">"c1339"</definedName>
    <definedName name="klxsymbollookupAccounts.a50000." localSheetId="5">#REF!</definedName>
    <definedName name="klxsymbollookupAccounts.a50000.">#REF!</definedName>
    <definedName name="klxsymbollookupAccounts.a61000." localSheetId="5">#REF!</definedName>
    <definedName name="klxsymbollookupAccounts.a61000.">#REF!</definedName>
    <definedName name="LinkedArea1" localSheetId="5">#REF!</definedName>
    <definedName name="LinkedArea1">#REF!</definedName>
    <definedName name="LinkedArea10" localSheetId="5">#REF!</definedName>
    <definedName name="LinkedArea10">#REF!</definedName>
    <definedName name="LinkedArea11" localSheetId="5">#REF!</definedName>
    <definedName name="LinkedArea11">#REF!</definedName>
    <definedName name="LinkedArea12" localSheetId="5">#REF!</definedName>
    <definedName name="LinkedArea12">#REF!</definedName>
    <definedName name="LinkedArea13" localSheetId="5">#REF!</definedName>
    <definedName name="LinkedArea13">#REF!</definedName>
    <definedName name="LinkedArea2" localSheetId="5">#REF!</definedName>
    <definedName name="LinkedArea2">#REF!</definedName>
    <definedName name="LinkedArea3" localSheetId="5">#REF!</definedName>
    <definedName name="LinkedArea3">#REF!</definedName>
    <definedName name="LinkedArea4" localSheetId="5">#REF!</definedName>
    <definedName name="LinkedArea4">#REF!</definedName>
    <definedName name="LinkedArea5" localSheetId="5">#REF!</definedName>
    <definedName name="LinkedArea5">#REF!</definedName>
    <definedName name="LinkedArea6" localSheetId="5">#REF!</definedName>
    <definedName name="LinkedArea6">#REF!</definedName>
    <definedName name="LinkedArea7" localSheetId="5">#REF!</definedName>
    <definedName name="LinkedArea7">#REF!</definedName>
    <definedName name="LinkedArea8" localSheetId="5">#REF!</definedName>
    <definedName name="LinkedArea8">#REF!</definedName>
    <definedName name="LinkedArea9" localSheetId="5">#REF!</definedName>
    <definedName name="LinkedArea9">#REF!</definedName>
    <definedName name="LoanTable" localSheetId="5">#REF!</definedName>
    <definedName name="LoanTable">#REF!</definedName>
    <definedName name="NOMO">'[4]Loan Data'!$F$20</definedName>
    <definedName name="NUMCHECK">AND(ISNUMBER('[4]Loan Data'!$F$16),ISNUMBER('[4]Loan Data'!$I$16),ISNUMBER('[4]Loan Data'!$I$17),ISNUMBER('[4]Loan Data'!$I$18))</definedName>
    <definedName name="OPTexponents">"0 3 6"</definedName>
    <definedName name="OPTvec">"0 0 1 6 0 0 0 1 1 0 0 8 8 1 9 30 1 1 0 0 1 0 0 0 0 0 0 0 0 0 0 0 100 300 0 0 0 0 14 0 0 0 0"</definedName>
    <definedName name="PERYR">'[4]Loan Data'!$I$18</definedName>
    <definedName name="XLOPTvec">"12 14 1 125 1 0 1 1 1 1 1 1 0 0 1 0 0 0 0 0"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44" i="128" l="1"/>
  <c r="H44" i="128"/>
  <c r="F44" i="128"/>
  <c r="D44" i="128"/>
  <c r="J43" i="128"/>
  <c r="H43" i="128"/>
  <c r="F43" i="128"/>
  <c r="D43" i="128"/>
  <c r="J42" i="128"/>
  <c r="H42" i="128"/>
  <c r="F42" i="128"/>
  <c r="D42" i="128"/>
  <c r="J41" i="128"/>
  <c r="H41" i="128"/>
  <c r="F41" i="128"/>
  <c r="D41" i="128"/>
  <c r="J40" i="128"/>
  <c r="H40" i="128"/>
  <c r="F40" i="128"/>
  <c r="D40" i="128"/>
  <c r="J39" i="128"/>
  <c r="H39" i="128"/>
  <c r="F39" i="128"/>
  <c r="F45" i="128" s="1"/>
  <c r="F17" i="128" s="1"/>
  <c r="D39" i="128"/>
  <c r="J35" i="128"/>
  <c r="H35" i="128"/>
  <c r="F35" i="128"/>
  <c r="D35" i="128"/>
  <c r="J34" i="128"/>
  <c r="H34" i="128"/>
  <c r="F34" i="128"/>
  <c r="D34" i="128"/>
  <c r="J33" i="128"/>
  <c r="H33" i="128"/>
  <c r="F33" i="128"/>
  <c r="D33" i="128"/>
  <c r="J32" i="128"/>
  <c r="H32" i="128"/>
  <c r="F32" i="128"/>
  <c r="D32" i="128"/>
  <c r="J31" i="128"/>
  <c r="H31" i="128"/>
  <c r="F31" i="128"/>
  <c r="D31" i="128"/>
  <c r="J30" i="128"/>
  <c r="H30" i="128"/>
  <c r="F30" i="128"/>
  <c r="D30" i="128"/>
  <c r="J29" i="128"/>
  <c r="H29" i="128"/>
  <c r="F29" i="128"/>
  <c r="D29" i="128"/>
  <c r="J28" i="128"/>
  <c r="H28" i="128"/>
  <c r="F28" i="128"/>
  <c r="D28" i="128"/>
  <c r="J27" i="128"/>
  <c r="H27" i="128"/>
  <c r="F27" i="128"/>
  <c r="D27" i="128"/>
  <c r="J26" i="128"/>
  <c r="H26" i="128"/>
  <c r="F26" i="128"/>
  <c r="D26" i="128"/>
  <c r="J25" i="128"/>
  <c r="H25" i="128"/>
  <c r="F25" i="128"/>
  <c r="D25" i="128"/>
  <c r="J24" i="128"/>
  <c r="H24" i="128"/>
  <c r="F24" i="128"/>
  <c r="F36" i="128" s="1"/>
  <c r="F18" i="128" s="1"/>
  <c r="D24" i="128"/>
  <c r="D36" i="128" s="1"/>
  <c r="D18" i="128" s="1"/>
  <c r="J12" i="128"/>
  <c r="H12" i="128"/>
  <c r="F12" i="128"/>
  <c r="J11" i="128"/>
  <c r="H11" i="128"/>
  <c r="F11" i="128"/>
  <c r="D11" i="128"/>
  <c r="J10" i="128"/>
  <c r="H10" i="128"/>
  <c r="F10" i="128"/>
  <c r="D10" i="128"/>
  <c r="J9" i="128"/>
  <c r="H9" i="128"/>
  <c r="F9" i="128"/>
  <c r="D9" i="128"/>
  <c r="J5" i="128"/>
  <c r="H5" i="128"/>
  <c r="F5" i="128"/>
  <c r="D5" i="128"/>
  <c r="H45" i="128" l="1"/>
  <c r="H17" i="128" s="1"/>
  <c r="J45" i="128"/>
  <c r="J17" i="128" s="1"/>
  <c r="D45" i="128"/>
  <c r="D17" i="128" s="1"/>
  <c r="H36" i="128"/>
  <c r="H18" i="128" s="1"/>
  <c r="H19" i="128" s="1"/>
  <c r="H20" i="128" s="1"/>
  <c r="J36" i="128"/>
  <c r="J18" i="128" s="1"/>
  <c r="D19" i="128"/>
  <c r="D20" i="128" s="1"/>
  <c r="F19" i="128"/>
  <c r="F20" i="128" s="1"/>
  <c r="J19" i="128"/>
  <c r="J20" i="128" s="1"/>
  <c r="J44" i="127" l="1"/>
  <c r="H44" i="127"/>
  <c r="F44" i="127"/>
  <c r="D44" i="127"/>
  <c r="J43" i="127"/>
  <c r="H43" i="127"/>
  <c r="F43" i="127"/>
  <c r="D43" i="127"/>
  <c r="J42" i="127"/>
  <c r="H42" i="127"/>
  <c r="F42" i="127"/>
  <c r="D42" i="127"/>
  <c r="J41" i="127"/>
  <c r="H41" i="127"/>
  <c r="F41" i="127"/>
  <c r="D41" i="127"/>
  <c r="J40" i="127"/>
  <c r="H40" i="127"/>
  <c r="F40" i="127"/>
  <c r="D40" i="127"/>
  <c r="J39" i="127"/>
  <c r="H39" i="127"/>
  <c r="F39" i="127"/>
  <c r="D39" i="127"/>
  <c r="J35" i="127"/>
  <c r="H35" i="127"/>
  <c r="F35" i="127"/>
  <c r="D35" i="127"/>
  <c r="J34" i="127"/>
  <c r="H34" i="127"/>
  <c r="F34" i="127"/>
  <c r="D34" i="127"/>
  <c r="J33" i="127"/>
  <c r="H33" i="127"/>
  <c r="F33" i="127"/>
  <c r="D33" i="127"/>
  <c r="J32" i="127"/>
  <c r="H32" i="127"/>
  <c r="F32" i="127"/>
  <c r="D32" i="127"/>
  <c r="J31" i="127"/>
  <c r="H31" i="127"/>
  <c r="F31" i="127"/>
  <c r="D31" i="127"/>
  <c r="J30" i="127"/>
  <c r="H30" i="127"/>
  <c r="F30" i="127"/>
  <c r="D30" i="127"/>
  <c r="J29" i="127"/>
  <c r="H29" i="127"/>
  <c r="F29" i="127"/>
  <c r="D29" i="127"/>
  <c r="J28" i="127"/>
  <c r="H28" i="127"/>
  <c r="F28" i="127"/>
  <c r="D28" i="127"/>
  <c r="J27" i="127"/>
  <c r="H27" i="127"/>
  <c r="F27" i="127"/>
  <c r="D27" i="127"/>
  <c r="J26" i="127"/>
  <c r="H26" i="127"/>
  <c r="F26" i="127"/>
  <c r="D26" i="127"/>
  <c r="J25" i="127"/>
  <c r="H25" i="127"/>
  <c r="F25" i="127"/>
  <c r="D25" i="127"/>
  <c r="J24" i="127"/>
  <c r="H24" i="127"/>
  <c r="F24" i="127"/>
  <c r="D24" i="127"/>
  <c r="J12" i="127"/>
  <c r="H12" i="127"/>
  <c r="F12" i="127"/>
  <c r="J11" i="127"/>
  <c r="H11" i="127"/>
  <c r="F11" i="127"/>
  <c r="D11" i="127"/>
  <c r="J10" i="127"/>
  <c r="H10" i="127"/>
  <c r="F10" i="127"/>
  <c r="D10" i="127"/>
  <c r="J9" i="127"/>
  <c r="H9" i="127"/>
  <c r="F9" i="127"/>
  <c r="D9" i="127"/>
  <c r="J5" i="127"/>
  <c r="H5" i="127"/>
  <c r="F5" i="127"/>
  <c r="D5" i="127"/>
  <c r="F45" i="127" l="1"/>
  <c r="F17" i="127" s="1"/>
  <c r="H45" i="127"/>
  <c r="H17" i="127" s="1"/>
  <c r="J45" i="127"/>
  <c r="J17" i="127" s="1"/>
  <c r="D45" i="127"/>
  <c r="D17" i="127" s="1"/>
  <c r="D36" i="127"/>
  <c r="D18" i="127" s="1"/>
  <c r="H36" i="127"/>
  <c r="H18" i="127" s="1"/>
  <c r="J36" i="127"/>
  <c r="J18" i="127" s="1"/>
  <c r="F36" i="127"/>
  <c r="F18" i="127" s="1"/>
  <c r="J44" i="126"/>
  <c r="H44" i="126"/>
  <c r="F44" i="126"/>
  <c r="D44" i="126"/>
  <c r="J43" i="126"/>
  <c r="H43" i="126"/>
  <c r="F43" i="126"/>
  <c r="D43" i="126"/>
  <c r="J42" i="126"/>
  <c r="H42" i="126"/>
  <c r="F42" i="126"/>
  <c r="D42" i="126"/>
  <c r="J41" i="126"/>
  <c r="H41" i="126"/>
  <c r="F41" i="126"/>
  <c r="D41" i="126"/>
  <c r="J40" i="126"/>
  <c r="H40" i="126"/>
  <c r="F40" i="126"/>
  <c r="D40" i="126"/>
  <c r="J39" i="126"/>
  <c r="H39" i="126"/>
  <c r="F39" i="126"/>
  <c r="D39" i="126"/>
  <c r="J35" i="126"/>
  <c r="H35" i="126"/>
  <c r="F35" i="126"/>
  <c r="D35" i="126"/>
  <c r="J34" i="126"/>
  <c r="H34" i="126"/>
  <c r="F34" i="126"/>
  <c r="D34" i="126"/>
  <c r="J33" i="126"/>
  <c r="H33" i="126"/>
  <c r="F33" i="126"/>
  <c r="D33" i="126"/>
  <c r="J32" i="126"/>
  <c r="H32" i="126"/>
  <c r="F32" i="126"/>
  <c r="D32" i="126"/>
  <c r="J31" i="126"/>
  <c r="H31" i="126"/>
  <c r="F31" i="126"/>
  <c r="D31" i="126"/>
  <c r="J30" i="126"/>
  <c r="H30" i="126"/>
  <c r="F30" i="126"/>
  <c r="D30" i="126"/>
  <c r="J29" i="126"/>
  <c r="H29" i="126"/>
  <c r="F29" i="126"/>
  <c r="D29" i="126"/>
  <c r="J28" i="126"/>
  <c r="H28" i="126"/>
  <c r="F28" i="126"/>
  <c r="D28" i="126"/>
  <c r="J27" i="126"/>
  <c r="H27" i="126"/>
  <c r="F27" i="126"/>
  <c r="D27" i="126"/>
  <c r="J26" i="126"/>
  <c r="H26" i="126"/>
  <c r="F26" i="126"/>
  <c r="D26" i="126"/>
  <c r="J25" i="126"/>
  <c r="H25" i="126"/>
  <c r="F25" i="126"/>
  <c r="D25" i="126"/>
  <c r="J24" i="126"/>
  <c r="H24" i="126"/>
  <c r="F24" i="126"/>
  <c r="D24" i="126"/>
  <c r="J12" i="126"/>
  <c r="H12" i="126"/>
  <c r="F12" i="126"/>
  <c r="J11" i="126"/>
  <c r="H11" i="126"/>
  <c r="F11" i="126"/>
  <c r="D11" i="126"/>
  <c r="J10" i="126"/>
  <c r="H10" i="126"/>
  <c r="F10" i="126"/>
  <c r="D10" i="126"/>
  <c r="J9" i="126"/>
  <c r="H9" i="126"/>
  <c r="F9" i="126"/>
  <c r="D9" i="126"/>
  <c r="J5" i="126"/>
  <c r="H5" i="126"/>
  <c r="F5" i="126"/>
  <c r="D5" i="126"/>
  <c r="F45" i="126" l="1"/>
  <c r="F17" i="126" s="1"/>
  <c r="J19" i="127"/>
  <c r="J20" i="127" s="1"/>
  <c r="H19" i="127"/>
  <c r="H20" i="127" s="1"/>
  <c r="D19" i="127"/>
  <c r="D20" i="127" s="1"/>
  <c r="D36" i="126"/>
  <c r="D18" i="126" s="1"/>
  <c r="D45" i="126"/>
  <c r="D17" i="126" s="1"/>
  <c r="F19" i="127"/>
  <c r="F20" i="127" s="1"/>
  <c r="F36" i="126"/>
  <c r="F18" i="126" s="1"/>
  <c r="F19" i="126" s="1"/>
  <c r="F20" i="126" s="1"/>
  <c r="H36" i="126"/>
  <c r="H18" i="126" s="1"/>
  <c r="H45" i="126"/>
  <c r="H17" i="126" s="1"/>
  <c r="J36" i="126"/>
  <c r="J18" i="126" s="1"/>
  <c r="J45" i="126"/>
  <c r="J17" i="126" s="1"/>
  <c r="H19" i="126"/>
  <c r="H20" i="126" s="1"/>
  <c r="D19" i="126"/>
  <c r="D20" i="126" s="1"/>
  <c r="J19" i="126" l="1"/>
  <c r="J20" i="126" s="1"/>
  <c r="J44" i="125"/>
  <c r="H44" i="125"/>
  <c r="F44" i="125"/>
  <c r="D44" i="125"/>
  <c r="J43" i="125"/>
  <c r="H43" i="125"/>
  <c r="F43" i="125"/>
  <c r="D43" i="125"/>
  <c r="J42" i="125"/>
  <c r="H42" i="125"/>
  <c r="F42" i="125"/>
  <c r="D42" i="125"/>
  <c r="J41" i="125"/>
  <c r="H41" i="125"/>
  <c r="F41" i="125"/>
  <c r="D41" i="125"/>
  <c r="J40" i="125"/>
  <c r="H40" i="125"/>
  <c r="F40" i="125"/>
  <c r="D40" i="125"/>
  <c r="J39" i="125"/>
  <c r="H39" i="125"/>
  <c r="F39" i="125"/>
  <c r="D39" i="125"/>
  <c r="J35" i="125"/>
  <c r="H35" i="125"/>
  <c r="F35" i="125"/>
  <c r="D35" i="125"/>
  <c r="J34" i="125"/>
  <c r="H34" i="125"/>
  <c r="F34" i="125"/>
  <c r="D34" i="125"/>
  <c r="J33" i="125"/>
  <c r="H33" i="125"/>
  <c r="F33" i="125"/>
  <c r="D33" i="125"/>
  <c r="J32" i="125"/>
  <c r="H32" i="125"/>
  <c r="F32" i="125"/>
  <c r="D32" i="125"/>
  <c r="J31" i="125"/>
  <c r="H31" i="125"/>
  <c r="F31" i="125"/>
  <c r="D31" i="125"/>
  <c r="J30" i="125"/>
  <c r="H30" i="125"/>
  <c r="F30" i="125"/>
  <c r="D30" i="125"/>
  <c r="J29" i="125"/>
  <c r="H29" i="125"/>
  <c r="F29" i="125"/>
  <c r="D29" i="125"/>
  <c r="J28" i="125"/>
  <c r="H28" i="125"/>
  <c r="F28" i="125"/>
  <c r="D28" i="125"/>
  <c r="J27" i="125"/>
  <c r="H27" i="125"/>
  <c r="F27" i="125"/>
  <c r="D27" i="125"/>
  <c r="J26" i="125"/>
  <c r="H26" i="125"/>
  <c r="F26" i="125"/>
  <c r="D26" i="125"/>
  <c r="J25" i="125"/>
  <c r="H25" i="125"/>
  <c r="F25" i="125"/>
  <c r="D25" i="125"/>
  <c r="J24" i="125"/>
  <c r="H24" i="125"/>
  <c r="F24" i="125"/>
  <c r="D24" i="125"/>
  <c r="J12" i="125"/>
  <c r="H12" i="125"/>
  <c r="F12" i="125"/>
  <c r="J11" i="125"/>
  <c r="H11" i="125"/>
  <c r="F11" i="125"/>
  <c r="D11" i="125"/>
  <c r="J10" i="125"/>
  <c r="H10" i="125"/>
  <c r="F10" i="125"/>
  <c r="D10" i="125"/>
  <c r="J9" i="125"/>
  <c r="J15" i="125" s="1"/>
  <c r="H9" i="125"/>
  <c r="H15" i="125" s="1"/>
  <c r="F9" i="125"/>
  <c r="F15" i="125" s="1"/>
  <c r="D9" i="125"/>
  <c r="J5" i="125"/>
  <c r="H5" i="125"/>
  <c r="F5" i="125"/>
  <c r="D5" i="125"/>
  <c r="J44" i="124"/>
  <c r="H44" i="124"/>
  <c r="F44" i="124"/>
  <c r="D44" i="124"/>
  <c r="J43" i="124"/>
  <c r="H43" i="124"/>
  <c r="F43" i="124"/>
  <c r="D43" i="124"/>
  <c r="J42" i="124"/>
  <c r="H42" i="124"/>
  <c r="F42" i="124"/>
  <c r="D42" i="124"/>
  <c r="J41" i="124"/>
  <c r="H41" i="124"/>
  <c r="F41" i="124"/>
  <c r="D41" i="124"/>
  <c r="J40" i="124"/>
  <c r="H40" i="124"/>
  <c r="F40" i="124"/>
  <c r="D40" i="124"/>
  <c r="J39" i="124"/>
  <c r="H39" i="124"/>
  <c r="F39" i="124"/>
  <c r="D39" i="124"/>
  <c r="J35" i="124"/>
  <c r="H35" i="124"/>
  <c r="F35" i="124"/>
  <c r="D35" i="124"/>
  <c r="J34" i="124"/>
  <c r="H34" i="124"/>
  <c r="F34" i="124"/>
  <c r="D34" i="124"/>
  <c r="J33" i="124"/>
  <c r="H33" i="124"/>
  <c r="F33" i="124"/>
  <c r="D33" i="124"/>
  <c r="J32" i="124"/>
  <c r="H32" i="124"/>
  <c r="F32" i="124"/>
  <c r="D32" i="124"/>
  <c r="J31" i="124"/>
  <c r="H31" i="124"/>
  <c r="F31" i="124"/>
  <c r="D31" i="124"/>
  <c r="J30" i="124"/>
  <c r="H30" i="124"/>
  <c r="F30" i="124"/>
  <c r="D30" i="124"/>
  <c r="J29" i="124"/>
  <c r="H29" i="124"/>
  <c r="F29" i="124"/>
  <c r="D29" i="124"/>
  <c r="J28" i="124"/>
  <c r="H28" i="124"/>
  <c r="F28" i="124"/>
  <c r="D28" i="124"/>
  <c r="J27" i="124"/>
  <c r="H27" i="124"/>
  <c r="F27" i="124"/>
  <c r="D27" i="124"/>
  <c r="J26" i="124"/>
  <c r="H26" i="124"/>
  <c r="F26" i="124"/>
  <c r="D26" i="124"/>
  <c r="J25" i="124"/>
  <c r="H25" i="124"/>
  <c r="F25" i="124"/>
  <c r="D25" i="124"/>
  <c r="J24" i="124"/>
  <c r="H24" i="124"/>
  <c r="F24" i="124"/>
  <c r="D24" i="124"/>
  <c r="J12" i="124"/>
  <c r="H12" i="124"/>
  <c r="F12" i="124"/>
  <c r="J11" i="124"/>
  <c r="H11" i="124"/>
  <c r="F11" i="124"/>
  <c r="D11" i="124"/>
  <c r="J10" i="124"/>
  <c r="H10" i="124"/>
  <c r="F10" i="124"/>
  <c r="D10" i="124"/>
  <c r="J9" i="124"/>
  <c r="H9" i="124"/>
  <c r="F9" i="124"/>
  <c r="D9" i="124"/>
  <c r="J5" i="124"/>
  <c r="H5" i="124"/>
  <c r="F5" i="124"/>
  <c r="D5" i="124"/>
  <c r="F45" i="124" l="1"/>
  <c r="F17" i="124" s="1"/>
  <c r="J45" i="124"/>
  <c r="J17" i="124" s="1"/>
  <c r="D45" i="124"/>
  <c r="D17" i="124" s="1"/>
  <c r="H45" i="125"/>
  <c r="H17" i="125" s="1"/>
  <c r="D36" i="125"/>
  <c r="D18" i="125" s="1"/>
  <c r="D45" i="125"/>
  <c r="D17" i="125" s="1"/>
  <c r="D19" i="125" s="1"/>
  <c r="D20" i="125" s="1"/>
  <c r="F36" i="125"/>
  <c r="F18" i="125" s="1"/>
  <c r="F45" i="125"/>
  <c r="F17" i="125" s="1"/>
  <c r="H36" i="125"/>
  <c r="H18" i="125" s="1"/>
  <c r="J36" i="125"/>
  <c r="J18" i="125" s="1"/>
  <c r="J45" i="125"/>
  <c r="J17" i="125" s="1"/>
  <c r="D36" i="124"/>
  <c r="D18" i="124" s="1"/>
  <c r="D19" i="124" s="1"/>
  <c r="D20" i="124" s="1"/>
  <c r="F36" i="124"/>
  <c r="F18" i="124" s="1"/>
  <c r="F19" i="124" s="1"/>
  <c r="F20" i="124" s="1"/>
  <c r="H45" i="124"/>
  <c r="H17" i="124" s="1"/>
  <c r="H36" i="124"/>
  <c r="H18" i="124" s="1"/>
  <c r="H19" i="124" s="1"/>
  <c r="H20" i="124" s="1"/>
  <c r="J36" i="124"/>
  <c r="J18" i="124" s="1"/>
  <c r="J19" i="124" s="1"/>
  <c r="J20" i="124" s="1"/>
  <c r="H19" i="125" l="1"/>
  <c r="H20" i="125" s="1"/>
  <c r="J19" i="125"/>
  <c r="J20" i="125" s="1"/>
  <c r="F19" i="125"/>
  <c r="F20" i="125" s="1"/>
  <c r="J44" i="122"/>
  <c r="H44" i="122"/>
  <c r="F44" i="122"/>
  <c r="D44" i="122"/>
  <c r="J43" i="122"/>
  <c r="H43" i="122"/>
  <c r="F43" i="122"/>
  <c r="D43" i="122"/>
  <c r="J42" i="122"/>
  <c r="H42" i="122"/>
  <c r="F42" i="122"/>
  <c r="D42" i="122"/>
  <c r="J41" i="122"/>
  <c r="H41" i="122"/>
  <c r="F41" i="122"/>
  <c r="D41" i="122"/>
  <c r="J40" i="122"/>
  <c r="H40" i="122"/>
  <c r="F40" i="122"/>
  <c r="D40" i="122"/>
  <c r="J39" i="122"/>
  <c r="H39" i="122"/>
  <c r="F39" i="122"/>
  <c r="D39" i="122"/>
  <c r="J35" i="122"/>
  <c r="H35" i="122"/>
  <c r="F35" i="122"/>
  <c r="D35" i="122"/>
  <c r="J34" i="122"/>
  <c r="H34" i="122"/>
  <c r="F34" i="122"/>
  <c r="D34" i="122"/>
  <c r="J33" i="122"/>
  <c r="H33" i="122"/>
  <c r="F33" i="122"/>
  <c r="D33" i="122"/>
  <c r="J32" i="122"/>
  <c r="H32" i="122"/>
  <c r="F32" i="122"/>
  <c r="D32" i="122"/>
  <c r="J31" i="122"/>
  <c r="H31" i="122"/>
  <c r="F31" i="122"/>
  <c r="D31" i="122"/>
  <c r="J30" i="122"/>
  <c r="H30" i="122"/>
  <c r="F30" i="122"/>
  <c r="D30" i="122"/>
  <c r="J29" i="122"/>
  <c r="H29" i="122"/>
  <c r="F29" i="122"/>
  <c r="D29" i="122"/>
  <c r="J28" i="122"/>
  <c r="H28" i="122"/>
  <c r="F28" i="122"/>
  <c r="D28" i="122"/>
  <c r="J27" i="122"/>
  <c r="H27" i="122"/>
  <c r="F27" i="122"/>
  <c r="D27" i="122"/>
  <c r="J26" i="122"/>
  <c r="H26" i="122"/>
  <c r="F26" i="122"/>
  <c r="D26" i="122"/>
  <c r="J25" i="122"/>
  <c r="H25" i="122"/>
  <c r="F25" i="122"/>
  <c r="D25" i="122"/>
  <c r="J24" i="122"/>
  <c r="H24" i="122"/>
  <c r="F24" i="122"/>
  <c r="D24" i="122"/>
  <c r="J12" i="122"/>
  <c r="H12" i="122"/>
  <c r="F12" i="122"/>
  <c r="J11" i="122"/>
  <c r="H11" i="122"/>
  <c r="F11" i="122"/>
  <c r="D11" i="122"/>
  <c r="J10" i="122"/>
  <c r="H10" i="122"/>
  <c r="F10" i="122"/>
  <c r="D10" i="122"/>
  <c r="J9" i="122"/>
  <c r="H9" i="122"/>
  <c r="F9" i="122"/>
  <c r="D9" i="122"/>
  <c r="J5" i="122"/>
  <c r="H5" i="122"/>
  <c r="F5" i="122"/>
  <c r="D5" i="122"/>
  <c r="D36" i="122" l="1"/>
  <c r="D18" i="122" s="1"/>
  <c r="F36" i="122"/>
  <c r="F18" i="122" s="1"/>
  <c r="F45" i="122"/>
  <c r="F17" i="122" s="1"/>
  <c r="F19" i="122" s="1"/>
  <c r="F20" i="122" s="1"/>
  <c r="J36" i="122"/>
  <c r="J18" i="122" s="1"/>
  <c r="J45" i="122"/>
  <c r="J17" i="122" s="1"/>
  <c r="J19" i="122" s="1"/>
  <c r="J20" i="122" s="1"/>
  <c r="D45" i="122"/>
  <c r="D17" i="122" s="1"/>
  <c r="D19" i="122" s="1"/>
  <c r="D20" i="122" s="1"/>
  <c r="H45" i="122"/>
  <c r="H17" i="122" s="1"/>
  <c r="H36" i="122"/>
  <c r="H18" i="122" s="1"/>
  <c r="H19" i="122" s="1"/>
  <c r="H20" i="122" s="1"/>
  <c r="J44" i="120"/>
  <c r="H44" i="120"/>
  <c r="F44" i="120"/>
  <c r="D44" i="120"/>
  <c r="J43" i="120"/>
  <c r="H43" i="120"/>
  <c r="F43" i="120"/>
  <c r="D43" i="120"/>
  <c r="J42" i="120"/>
  <c r="H42" i="120"/>
  <c r="F42" i="120"/>
  <c r="D42" i="120"/>
  <c r="J41" i="120"/>
  <c r="H41" i="120"/>
  <c r="F41" i="120"/>
  <c r="D41" i="120"/>
  <c r="J40" i="120"/>
  <c r="H40" i="120"/>
  <c r="F40" i="120"/>
  <c r="D40" i="120"/>
  <c r="J39" i="120"/>
  <c r="H39" i="120"/>
  <c r="F39" i="120"/>
  <c r="D39" i="120"/>
  <c r="J35" i="120"/>
  <c r="H35" i="120"/>
  <c r="F35" i="120"/>
  <c r="D35" i="120"/>
  <c r="J34" i="120"/>
  <c r="H34" i="120"/>
  <c r="F34" i="120"/>
  <c r="D34" i="120"/>
  <c r="J33" i="120"/>
  <c r="H33" i="120"/>
  <c r="F33" i="120"/>
  <c r="D33" i="120"/>
  <c r="J32" i="120"/>
  <c r="H32" i="120"/>
  <c r="F32" i="120"/>
  <c r="D32" i="120"/>
  <c r="J31" i="120"/>
  <c r="H31" i="120"/>
  <c r="F31" i="120"/>
  <c r="D31" i="120"/>
  <c r="J30" i="120"/>
  <c r="H30" i="120"/>
  <c r="F30" i="120"/>
  <c r="D30" i="120"/>
  <c r="J29" i="120"/>
  <c r="H29" i="120"/>
  <c r="F29" i="120"/>
  <c r="D29" i="120"/>
  <c r="J28" i="120"/>
  <c r="H28" i="120"/>
  <c r="F28" i="120"/>
  <c r="D28" i="120"/>
  <c r="J27" i="120"/>
  <c r="H27" i="120"/>
  <c r="F27" i="120"/>
  <c r="D27" i="120"/>
  <c r="J26" i="120"/>
  <c r="H26" i="120"/>
  <c r="F26" i="120"/>
  <c r="D26" i="120"/>
  <c r="J25" i="120"/>
  <c r="H25" i="120"/>
  <c r="F25" i="120"/>
  <c r="D25" i="120"/>
  <c r="J24" i="120"/>
  <c r="H24" i="120"/>
  <c r="F24" i="120"/>
  <c r="D24" i="120"/>
  <c r="J12" i="120"/>
  <c r="H12" i="120"/>
  <c r="F12" i="120"/>
  <c r="J11" i="120"/>
  <c r="H11" i="120"/>
  <c r="F11" i="120"/>
  <c r="D11" i="120"/>
  <c r="J10" i="120"/>
  <c r="H10" i="120"/>
  <c r="F10" i="120"/>
  <c r="D10" i="120"/>
  <c r="J9" i="120"/>
  <c r="H9" i="120"/>
  <c r="F9" i="120"/>
  <c r="D9" i="120"/>
  <c r="J5" i="120"/>
  <c r="H5" i="120"/>
  <c r="F5" i="120"/>
  <c r="D5" i="120"/>
  <c r="J40" i="105"/>
  <c r="J44" i="119"/>
  <c r="H44" i="119"/>
  <c r="F44" i="119"/>
  <c r="D44" i="119"/>
  <c r="J43" i="119"/>
  <c r="H43" i="119"/>
  <c r="F43" i="119"/>
  <c r="D43" i="119"/>
  <c r="J42" i="119"/>
  <c r="H42" i="119"/>
  <c r="F42" i="119"/>
  <c r="D42" i="119"/>
  <c r="J41" i="119"/>
  <c r="H41" i="119"/>
  <c r="F41" i="119"/>
  <c r="D41" i="119"/>
  <c r="J40" i="119"/>
  <c r="H40" i="119"/>
  <c r="F40" i="119"/>
  <c r="D40" i="119"/>
  <c r="J39" i="119"/>
  <c r="H39" i="119"/>
  <c r="F39" i="119"/>
  <c r="D39" i="119"/>
  <c r="J35" i="119"/>
  <c r="H35" i="119"/>
  <c r="F35" i="119"/>
  <c r="D35" i="119"/>
  <c r="J34" i="119"/>
  <c r="H34" i="119"/>
  <c r="F34" i="119"/>
  <c r="D34" i="119"/>
  <c r="J33" i="119"/>
  <c r="H33" i="119"/>
  <c r="F33" i="119"/>
  <c r="D33" i="119"/>
  <c r="J32" i="119"/>
  <c r="H32" i="119"/>
  <c r="F32" i="119"/>
  <c r="D32" i="119"/>
  <c r="J31" i="119"/>
  <c r="H31" i="119"/>
  <c r="F31" i="119"/>
  <c r="D31" i="119"/>
  <c r="J30" i="119"/>
  <c r="H30" i="119"/>
  <c r="F30" i="119"/>
  <c r="D30" i="119"/>
  <c r="J29" i="119"/>
  <c r="H29" i="119"/>
  <c r="F29" i="119"/>
  <c r="D29" i="119"/>
  <c r="J28" i="119"/>
  <c r="H28" i="119"/>
  <c r="F28" i="119"/>
  <c r="D28" i="119"/>
  <c r="J27" i="119"/>
  <c r="H27" i="119"/>
  <c r="F27" i="119"/>
  <c r="D27" i="119"/>
  <c r="J26" i="119"/>
  <c r="H26" i="119"/>
  <c r="F26" i="119"/>
  <c r="D26" i="119"/>
  <c r="J25" i="119"/>
  <c r="H25" i="119"/>
  <c r="F25" i="119"/>
  <c r="D25" i="119"/>
  <c r="J24" i="119"/>
  <c r="H24" i="119"/>
  <c r="F24" i="119"/>
  <c r="D24" i="119"/>
  <c r="J12" i="119"/>
  <c r="H12" i="119"/>
  <c r="F12" i="119"/>
  <c r="J11" i="119"/>
  <c r="H11" i="119"/>
  <c r="F11" i="119"/>
  <c r="D11" i="119"/>
  <c r="J10" i="119"/>
  <c r="H10" i="119"/>
  <c r="F10" i="119"/>
  <c r="D10" i="119"/>
  <c r="J9" i="119"/>
  <c r="H9" i="119"/>
  <c r="F9" i="119"/>
  <c r="D9" i="119"/>
  <c r="J5" i="119"/>
  <c r="H5" i="119"/>
  <c r="F5" i="119"/>
  <c r="D5" i="119"/>
  <c r="D36" i="120" l="1"/>
  <c r="D18" i="120" s="1"/>
  <c r="H36" i="120"/>
  <c r="H18" i="120" s="1"/>
  <c r="J36" i="119"/>
  <c r="J18" i="119" s="1"/>
  <c r="D36" i="119"/>
  <c r="D18" i="119" s="1"/>
  <c r="F36" i="119"/>
  <c r="F18" i="119" s="1"/>
  <c r="H36" i="119"/>
  <c r="H18" i="119" s="1"/>
  <c r="F36" i="120"/>
  <c r="F18" i="120" s="1"/>
  <c r="J36" i="120"/>
  <c r="J18" i="120" s="1"/>
  <c r="D45" i="120"/>
  <c r="D17" i="120" s="1"/>
  <c r="D19" i="120" s="1"/>
  <c r="D20" i="120" s="1"/>
  <c r="F45" i="120"/>
  <c r="F17" i="120" s="1"/>
  <c r="H45" i="120"/>
  <c r="H17" i="120" s="1"/>
  <c r="H19" i="120" s="1"/>
  <c r="H20" i="120" s="1"/>
  <c r="J45" i="120"/>
  <c r="J17" i="120" s="1"/>
  <c r="D45" i="119"/>
  <c r="D17" i="119" s="1"/>
  <c r="F45" i="119"/>
  <c r="F17" i="119" s="1"/>
  <c r="F19" i="119" s="1"/>
  <c r="F20" i="119" s="1"/>
  <c r="J45" i="119"/>
  <c r="J17" i="119" s="1"/>
  <c r="J19" i="119" s="1"/>
  <c r="J20" i="119" s="1"/>
  <c r="H45" i="119"/>
  <c r="H17" i="119" s="1"/>
  <c r="J19" i="120" l="1"/>
  <c r="J20" i="120" s="1"/>
  <c r="D19" i="119"/>
  <c r="D20" i="119" s="1"/>
  <c r="F19" i="120"/>
  <c r="F20" i="120" s="1"/>
  <c r="H19" i="119"/>
  <c r="H20" i="119" s="1"/>
  <c r="J44" i="118"/>
  <c r="H44" i="118"/>
  <c r="F44" i="118"/>
  <c r="D44" i="118"/>
  <c r="J43" i="118"/>
  <c r="H43" i="118"/>
  <c r="F43" i="118"/>
  <c r="D43" i="118"/>
  <c r="J42" i="118"/>
  <c r="H42" i="118"/>
  <c r="F42" i="118"/>
  <c r="D42" i="118"/>
  <c r="J41" i="118"/>
  <c r="H41" i="118"/>
  <c r="F41" i="118"/>
  <c r="D41" i="118"/>
  <c r="J40" i="118"/>
  <c r="H40" i="118"/>
  <c r="F40" i="118"/>
  <c r="D40" i="118"/>
  <c r="J39" i="118"/>
  <c r="H39" i="118"/>
  <c r="F39" i="118"/>
  <c r="D39" i="118"/>
  <c r="J35" i="118"/>
  <c r="H35" i="118"/>
  <c r="F35" i="118"/>
  <c r="D35" i="118"/>
  <c r="J34" i="118"/>
  <c r="H34" i="118"/>
  <c r="F34" i="118"/>
  <c r="D34" i="118"/>
  <c r="J33" i="118"/>
  <c r="H33" i="118"/>
  <c r="F33" i="118"/>
  <c r="D33" i="118"/>
  <c r="J32" i="118"/>
  <c r="H32" i="118"/>
  <c r="F32" i="118"/>
  <c r="D32" i="118"/>
  <c r="J31" i="118"/>
  <c r="H31" i="118"/>
  <c r="F31" i="118"/>
  <c r="D31" i="118"/>
  <c r="J30" i="118"/>
  <c r="H30" i="118"/>
  <c r="F30" i="118"/>
  <c r="D30" i="118"/>
  <c r="J29" i="118"/>
  <c r="H29" i="118"/>
  <c r="F29" i="118"/>
  <c r="D29" i="118"/>
  <c r="J28" i="118"/>
  <c r="H28" i="118"/>
  <c r="F28" i="118"/>
  <c r="D28" i="118"/>
  <c r="J27" i="118"/>
  <c r="H27" i="118"/>
  <c r="F27" i="118"/>
  <c r="D27" i="118"/>
  <c r="J26" i="118"/>
  <c r="H26" i="118"/>
  <c r="F26" i="118"/>
  <c r="D26" i="118"/>
  <c r="J25" i="118"/>
  <c r="H25" i="118"/>
  <c r="F25" i="118"/>
  <c r="D25" i="118"/>
  <c r="J24" i="118"/>
  <c r="H24" i="118"/>
  <c r="F24" i="118"/>
  <c r="D24" i="118"/>
  <c r="J12" i="118"/>
  <c r="H12" i="118"/>
  <c r="F12" i="118"/>
  <c r="J11" i="118"/>
  <c r="H11" i="118"/>
  <c r="F11" i="118"/>
  <c r="D11" i="118"/>
  <c r="J10" i="118"/>
  <c r="H10" i="118"/>
  <c r="F10" i="118"/>
  <c r="D10" i="118"/>
  <c r="J9" i="118"/>
  <c r="J15" i="118" s="1"/>
  <c r="H9" i="118"/>
  <c r="H15" i="118" s="1"/>
  <c r="F9" i="118"/>
  <c r="D9" i="118"/>
  <c r="J5" i="118"/>
  <c r="H5" i="118"/>
  <c r="F5" i="118"/>
  <c r="D5" i="118"/>
  <c r="D36" i="118" l="1"/>
  <c r="D18" i="118" s="1"/>
  <c r="F36" i="118"/>
  <c r="F18" i="118" s="1"/>
  <c r="H36" i="118"/>
  <c r="H18" i="118" s="1"/>
  <c r="J36" i="118"/>
  <c r="J18" i="118" s="1"/>
  <c r="D45" i="118"/>
  <c r="D17" i="118" s="1"/>
  <c r="F45" i="118"/>
  <c r="F17" i="118" s="1"/>
  <c r="H45" i="118"/>
  <c r="H17" i="118" s="1"/>
  <c r="J45" i="118"/>
  <c r="J17" i="118" s="1"/>
  <c r="J19" i="118" l="1"/>
  <c r="J20" i="118" s="1"/>
  <c r="F19" i="118"/>
  <c r="F20" i="118" s="1"/>
  <c r="D19" i="118"/>
  <c r="D20" i="118" s="1"/>
  <c r="H19" i="118"/>
  <c r="H20" i="118" s="1"/>
  <c r="J29" i="105" l="1"/>
  <c r="H29" i="105"/>
  <c r="F29" i="105"/>
  <c r="D29" i="105"/>
  <c r="J28" i="105"/>
  <c r="H28" i="105"/>
  <c r="F28" i="105"/>
  <c r="D28" i="105"/>
  <c r="J27" i="105"/>
  <c r="H27" i="105"/>
  <c r="F27" i="105"/>
  <c r="D27" i="105"/>
  <c r="J26" i="105"/>
  <c r="H26" i="105"/>
  <c r="F26" i="105"/>
  <c r="D26" i="105"/>
  <c r="J25" i="105"/>
  <c r="H25" i="105"/>
  <c r="F25" i="105"/>
  <c r="D25" i="105"/>
  <c r="J24" i="105"/>
  <c r="H24" i="105"/>
  <c r="F24" i="105"/>
  <c r="D24" i="105"/>
  <c r="J44" i="116"/>
  <c r="H44" i="116"/>
  <c r="F44" i="116"/>
  <c r="D44" i="116"/>
  <c r="J43" i="116"/>
  <c r="H43" i="116"/>
  <c r="F43" i="116"/>
  <c r="D43" i="116"/>
  <c r="J42" i="116"/>
  <c r="H42" i="116"/>
  <c r="F42" i="116"/>
  <c r="D42" i="116"/>
  <c r="J41" i="116"/>
  <c r="H41" i="116"/>
  <c r="F41" i="116"/>
  <c r="D41" i="116"/>
  <c r="J40" i="116"/>
  <c r="H40" i="116"/>
  <c r="F40" i="116"/>
  <c r="D40" i="116"/>
  <c r="J39" i="116"/>
  <c r="H39" i="116"/>
  <c r="F39" i="116"/>
  <c r="D39" i="116"/>
  <c r="J35" i="116"/>
  <c r="H35" i="116"/>
  <c r="F35" i="116"/>
  <c r="D35" i="116"/>
  <c r="J34" i="116"/>
  <c r="H34" i="116"/>
  <c r="F34" i="116"/>
  <c r="D34" i="116"/>
  <c r="J33" i="116"/>
  <c r="H33" i="116"/>
  <c r="F33" i="116"/>
  <c r="D33" i="116"/>
  <c r="J32" i="116"/>
  <c r="H32" i="116"/>
  <c r="F32" i="116"/>
  <c r="D32" i="116"/>
  <c r="J31" i="116"/>
  <c r="H31" i="116"/>
  <c r="F31" i="116"/>
  <c r="D31" i="116"/>
  <c r="J30" i="116"/>
  <c r="H30" i="116"/>
  <c r="F30" i="116"/>
  <c r="D30" i="116"/>
  <c r="J29" i="116"/>
  <c r="H29" i="116"/>
  <c r="F29" i="116"/>
  <c r="D29" i="116"/>
  <c r="J28" i="116"/>
  <c r="H28" i="116"/>
  <c r="F28" i="116"/>
  <c r="D28" i="116"/>
  <c r="J27" i="116"/>
  <c r="H27" i="116"/>
  <c r="F27" i="116"/>
  <c r="D27" i="116"/>
  <c r="J26" i="116"/>
  <c r="H26" i="116"/>
  <c r="F26" i="116"/>
  <c r="D26" i="116"/>
  <c r="J25" i="116"/>
  <c r="H25" i="116"/>
  <c r="F25" i="116"/>
  <c r="D25" i="116"/>
  <c r="J24" i="116"/>
  <c r="H24" i="116"/>
  <c r="F24" i="116"/>
  <c r="D24" i="116"/>
  <c r="J12" i="116"/>
  <c r="H12" i="116"/>
  <c r="F12" i="116"/>
  <c r="J11" i="116"/>
  <c r="H11" i="116"/>
  <c r="F11" i="116"/>
  <c r="D11" i="116"/>
  <c r="J10" i="116"/>
  <c r="H10" i="116"/>
  <c r="F10" i="116"/>
  <c r="D10" i="116"/>
  <c r="J9" i="116"/>
  <c r="H9" i="116"/>
  <c r="F9" i="116"/>
  <c r="D9" i="116"/>
  <c r="J5" i="116"/>
  <c r="H5" i="116"/>
  <c r="F5" i="116"/>
  <c r="D5" i="116"/>
  <c r="H45" i="116" l="1"/>
  <c r="H17" i="116" s="1"/>
  <c r="F45" i="116"/>
  <c r="F17" i="116" s="1"/>
  <c r="J45" i="116"/>
  <c r="J17" i="116" s="1"/>
  <c r="D45" i="116"/>
  <c r="D17" i="116" s="1"/>
  <c r="J36" i="116"/>
  <c r="J18" i="116" s="1"/>
  <c r="H36" i="116"/>
  <c r="H18" i="116" s="1"/>
  <c r="F36" i="116"/>
  <c r="F18" i="116" s="1"/>
  <c r="D36" i="116"/>
  <c r="D18" i="116" s="1"/>
  <c r="H40" i="105"/>
  <c r="F40" i="105"/>
  <c r="D40" i="105"/>
  <c r="H40" i="101"/>
  <c r="F40" i="101"/>
  <c r="D40" i="101"/>
  <c r="D19" i="116" l="1"/>
  <c r="D20" i="116" s="1"/>
  <c r="J19" i="116"/>
  <c r="J20" i="116" s="1"/>
  <c r="F19" i="116"/>
  <c r="F20" i="116" s="1"/>
  <c r="H19" i="116"/>
  <c r="H20" i="116" s="1"/>
  <c r="J44" i="105"/>
  <c r="H44" i="105"/>
  <c r="F44" i="105"/>
  <c r="D44" i="105"/>
  <c r="J43" i="105"/>
  <c r="H43" i="105"/>
  <c r="F43" i="105"/>
  <c r="D43" i="105"/>
  <c r="J42" i="105"/>
  <c r="H42" i="105"/>
  <c r="F42" i="105"/>
  <c r="D42" i="105"/>
  <c r="J41" i="105"/>
  <c r="H41" i="105"/>
  <c r="F41" i="105"/>
  <c r="D41" i="105"/>
  <c r="J39" i="105"/>
  <c r="H39" i="105"/>
  <c r="F39" i="105"/>
  <c r="D39" i="105"/>
  <c r="J35" i="105"/>
  <c r="H35" i="105"/>
  <c r="F35" i="105"/>
  <c r="D35" i="105"/>
  <c r="J34" i="105"/>
  <c r="H34" i="105"/>
  <c r="F34" i="105"/>
  <c r="D34" i="105"/>
  <c r="J33" i="105"/>
  <c r="H33" i="105"/>
  <c r="F33" i="105"/>
  <c r="D33" i="105"/>
  <c r="J32" i="105"/>
  <c r="H32" i="105"/>
  <c r="F32" i="105"/>
  <c r="D32" i="105"/>
  <c r="J31" i="105"/>
  <c r="H31" i="105"/>
  <c r="F31" i="105"/>
  <c r="D31" i="105"/>
  <c r="J30" i="105"/>
  <c r="H30" i="105"/>
  <c r="F30" i="105"/>
  <c r="F36" i="105" s="1"/>
  <c r="F18" i="105" s="1"/>
  <c r="D30" i="105"/>
  <c r="D36" i="105" s="1"/>
  <c r="D18" i="105" s="1"/>
  <c r="J12" i="105"/>
  <c r="H12" i="105"/>
  <c r="F12" i="105"/>
  <c r="J11" i="105"/>
  <c r="H11" i="105"/>
  <c r="F11" i="105"/>
  <c r="D11" i="105"/>
  <c r="J10" i="105"/>
  <c r="H10" i="105"/>
  <c r="F10" i="105"/>
  <c r="D10" i="105"/>
  <c r="J9" i="105"/>
  <c r="H9" i="105"/>
  <c r="F9" i="105"/>
  <c r="D9" i="105"/>
  <c r="J5" i="105"/>
  <c r="H5" i="105"/>
  <c r="F5" i="105"/>
  <c r="D5" i="105"/>
  <c r="J44" i="104"/>
  <c r="H44" i="104"/>
  <c r="F44" i="104"/>
  <c r="D44" i="104"/>
  <c r="J43" i="104"/>
  <c r="H43" i="104"/>
  <c r="F43" i="104"/>
  <c r="D43" i="104"/>
  <c r="J42" i="104"/>
  <c r="H42" i="104"/>
  <c r="F42" i="104"/>
  <c r="D42" i="104"/>
  <c r="J41" i="104"/>
  <c r="H41" i="104"/>
  <c r="F41" i="104"/>
  <c r="D41" i="104"/>
  <c r="J40" i="104"/>
  <c r="H40" i="104"/>
  <c r="F40" i="104"/>
  <c r="D40" i="104"/>
  <c r="J39" i="104"/>
  <c r="H39" i="104"/>
  <c r="F39" i="104"/>
  <c r="D39" i="104"/>
  <c r="J35" i="104"/>
  <c r="H35" i="104"/>
  <c r="F35" i="104"/>
  <c r="D35" i="104"/>
  <c r="J34" i="104"/>
  <c r="H34" i="104"/>
  <c r="F34" i="104"/>
  <c r="D34" i="104"/>
  <c r="J33" i="104"/>
  <c r="H33" i="104"/>
  <c r="F33" i="104"/>
  <c r="D33" i="104"/>
  <c r="J32" i="104"/>
  <c r="H32" i="104"/>
  <c r="F32" i="104"/>
  <c r="D32" i="104"/>
  <c r="J31" i="104"/>
  <c r="H31" i="104"/>
  <c r="F31" i="104"/>
  <c r="D31" i="104"/>
  <c r="J30" i="104"/>
  <c r="H30" i="104"/>
  <c r="F30" i="104"/>
  <c r="D30" i="104"/>
  <c r="J29" i="104"/>
  <c r="H29" i="104"/>
  <c r="F29" i="104"/>
  <c r="D29" i="104"/>
  <c r="J28" i="104"/>
  <c r="H28" i="104"/>
  <c r="F28" i="104"/>
  <c r="D28" i="104"/>
  <c r="J27" i="104"/>
  <c r="H27" i="104"/>
  <c r="F27" i="104"/>
  <c r="D27" i="104"/>
  <c r="J26" i="104"/>
  <c r="H26" i="104"/>
  <c r="F26" i="104"/>
  <c r="D26" i="104"/>
  <c r="J25" i="104"/>
  <c r="H25" i="104"/>
  <c r="F25" i="104"/>
  <c r="D25" i="104"/>
  <c r="J24" i="104"/>
  <c r="H24" i="104"/>
  <c r="F24" i="104"/>
  <c r="D24" i="104"/>
  <c r="J12" i="104"/>
  <c r="H12" i="104"/>
  <c r="F12" i="104"/>
  <c r="J11" i="104"/>
  <c r="H11" i="104"/>
  <c r="F11" i="104"/>
  <c r="D11" i="104"/>
  <c r="J10" i="104"/>
  <c r="H10" i="104"/>
  <c r="F10" i="104"/>
  <c r="D10" i="104"/>
  <c r="J9" i="104"/>
  <c r="H9" i="104"/>
  <c r="F9" i="104"/>
  <c r="D9" i="104"/>
  <c r="J5" i="104"/>
  <c r="H5" i="104"/>
  <c r="F5" i="104"/>
  <c r="D5" i="104"/>
  <c r="H36" i="105" l="1"/>
  <c r="H18" i="105" s="1"/>
  <c r="J36" i="105"/>
  <c r="J18" i="105" s="1"/>
  <c r="F45" i="105"/>
  <c r="F17" i="105" s="1"/>
  <c r="F19" i="105" s="1"/>
  <c r="F20" i="105" s="1"/>
  <c r="D45" i="105"/>
  <c r="D17" i="105" s="1"/>
  <c r="D19" i="105" s="1"/>
  <c r="D20" i="105" s="1"/>
  <c r="H45" i="105"/>
  <c r="H17" i="105" s="1"/>
  <c r="H19" i="105" s="1"/>
  <c r="H20" i="105" s="1"/>
  <c r="J45" i="105"/>
  <c r="J17" i="105" s="1"/>
  <c r="D45" i="104"/>
  <c r="D17" i="104" s="1"/>
  <c r="F45" i="104"/>
  <c r="F17" i="104" s="1"/>
  <c r="F19" i="104" s="1"/>
  <c r="F20" i="104" s="1"/>
  <c r="J45" i="104"/>
  <c r="J17" i="104" s="1"/>
  <c r="H45" i="104"/>
  <c r="H17" i="104" s="1"/>
  <c r="J36" i="104"/>
  <c r="J18" i="104" s="1"/>
  <c r="H36" i="104"/>
  <c r="H18" i="104" s="1"/>
  <c r="D36" i="104"/>
  <c r="D18" i="104" s="1"/>
  <c r="F36" i="104"/>
  <c r="F18" i="104" s="1"/>
  <c r="J19" i="105" l="1"/>
  <c r="J20" i="105" s="1"/>
  <c r="D19" i="104"/>
  <c r="D20" i="104" s="1"/>
  <c r="J19" i="104"/>
  <c r="J20" i="104" s="1"/>
  <c r="H19" i="104"/>
  <c r="H20" i="104" s="1"/>
  <c r="J44" i="101" l="1"/>
  <c r="H44" i="101"/>
  <c r="F44" i="101"/>
  <c r="D44" i="101"/>
  <c r="J43" i="101"/>
  <c r="H43" i="101"/>
  <c r="F43" i="101"/>
  <c r="D43" i="101"/>
  <c r="J42" i="101"/>
  <c r="H42" i="101"/>
  <c r="F42" i="101"/>
  <c r="D42" i="101"/>
  <c r="J41" i="101"/>
  <c r="H41" i="101"/>
  <c r="F41" i="101"/>
  <c r="D41" i="101"/>
  <c r="J40" i="101"/>
  <c r="J39" i="101"/>
  <c r="H39" i="101"/>
  <c r="F39" i="101"/>
  <c r="D39" i="101"/>
  <c r="J35" i="101"/>
  <c r="H35" i="101"/>
  <c r="F35" i="101"/>
  <c r="D35" i="101"/>
  <c r="J34" i="101"/>
  <c r="H34" i="101"/>
  <c r="F34" i="101"/>
  <c r="D34" i="101"/>
  <c r="J33" i="101"/>
  <c r="H33" i="101"/>
  <c r="F33" i="101"/>
  <c r="D33" i="101"/>
  <c r="J32" i="101"/>
  <c r="H32" i="101"/>
  <c r="F32" i="101"/>
  <c r="D32" i="101"/>
  <c r="J31" i="101"/>
  <c r="H31" i="101"/>
  <c r="F31" i="101"/>
  <c r="D31" i="101"/>
  <c r="J30" i="101"/>
  <c r="H30" i="101"/>
  <c r="F30" i="101"/>
  <c r="D30" i="101"/>
  <c r="J29" i="101"/>
  <c r="H29" i="101"/>
  <c r="F29" i="101"/>
  <c r="D29" i="101"/>
  <c r="J28" i="101"/>
  <c r="H28" i="101"/>
  <c r="F28" i="101"/>
  <c r="D28" i="101"/>
  <c r="J27" i="101"/>
  <c r="H27" i="101"/>
  <c r="F27" i="101"/>
  <c r="D27" i="101"/>
  <c r="J26" i="101"/>
  <c r="H26" i="101"/>
  <c r="F26" i="101"/>
  <c r="D26" i="101"/>
  <c r="J25" i="101"/>
  <c r="H25" i="101"/>
  <c r="F25" i="101"/>
  <c r="D25" i="101"/>
  <c r="J24" i="101"/>
  <c r="H24" i="101"/>
  <c r="F24" i="101"/>
  <c r="D24" i="101"/>
  <c r="J12" i="101"/>
  <c r="H12" i="101"/>
  <c r="F12" i="101"/>
  <c r="J11" i="101"/>
  <c r="H11" i="101"/>
  <c r="F11" i="101"/>
  <c r="D11" i="101"/>
  <c r="J10" i="101"/>
  <c r="H10" i="101"/>
  <c r="F10" i="101"/>
  <c r="D10" i="101"/>
  <c r="J9" i="101"/>
  <c r="H9" i="101"/>
  <c r="F9" i="101"/>
  <c r="D9" i="101"/>
  <c r="H5" i="101"/>
  <c r="F5" i="101"/>
  <c r="D5" i="101"/>
  <c r="D36" i="101" l="1"/>
  <c r="D18" i="101" s="1"/>
  <c r="H36" i="101"/>
  <c r="H18" i="101" s="1"/>
  <c r="F36" i="101"/>
  <c r="F18" i="101" s="1"/>
  <c r="J36" i="101"/>
  <c r="J18" i="101" s="1"/>
  <c r="F45" i="101"/>
  <c r="F17" i="101" s="1"/>
  <c r="H45" i="101"/>
  <c r="H17" i="101" s="1"/>
  <c r="J45" i="101"/>
  <c r="J17" i="101" s="1"/>
  <c r="D45" i="101"/>
  <c r="D17" i="101" s="1"/>
  <c r="D19" i="101" l="1"/>
  <c r="D20" i="101" s="1"/>
  <c r="F19" i="101"/>
  <c r="F20" i="101" s="1"/>
  <c r="H19" i="101"/>
  <c r="H20" i="101" s="1"/>
  <c r="J19" i="101"/>
  <c r="J20" i="101" s="1"/>
  <c r="J44" i="91" l="1"/>
  <c r="H44" i="91"/>
  <c r="F44" i="91"/>
  <c r="D44" i="91"/>
  <c r="J43" i="91"/>
  <c r="H43" i="91"/>
  <c r="F43" i="91"/>
  <c r="D43" i="91"/>
  <c r="J42" i="91"/>
  <c r="H42" i="91"/>
  <c r="F42" i="91"/>
  <c r="D42" i="91"/>
  <c r="J41" i="91"/>
  <c r="H41" i="91"/>
  <c r="F41" i="91"/>
  <c r="D41" i="91"/>
  <c r="J40" i="91"/>
  <c r="H40" i="91"/>
  <c r="F40" i="91"/>
  <c r="D40" i="91"/>
  <c r="J39" i="91"/>
  <c r="H39" i="91"/>
  <c r="F39" i="91"/>
  <c r="D39" i="91"/>
  <c r="J35" i="91"/>
  <c r="H35" i="91"/>
  <c r="F35" i="91"/>
  <c r="D35" i="91"/>
  <c r="J34" i="91"/>
  <c r="H34" i="91"/>
  <c r="F34" i="91"/>
  <c r="D34" i="91"/>
  <c r="J33" i="91"/>
  <c r="H33" i="91"/>
  <c r="F33" i="91"/>
  <c r="D33" i="91"/>
  <c r="J32" i="91"/>
  <c r="H32" i="91"/>
  <c r="F32" i="91"/>
  <c r="D32" i="91"/>
  <c r="J31" i="91"/>
  <c r="H31" i="91"/>
  <c r="F31" i="91"/>
  <c r="D31" i="91"/>
  <c r="J30" i="91"/>
  <c r="H30" i="91"/>
  <c r="F30" i="91"/>
  <c r="D30" i="91"/>
  <c r="J29" i="91"/>
  <c r="H29" i="91"/>
  <c r="F29" i="91"/>
  <c r="D29" i="91"/>
  <c r="J28" i="91"/>
  <c r="H28" i="91"/>
  <c r="F28" i="91"/>
  <c r="D28" i="91"/>
  <c r="J27" i="91"/>
  <c r="H27" i="91"/>
  <c r="F27" i="91"/>
  <c r="D27" i="91"/>
  <c r="J26" i="91"/>
  <c r="H26" i="91"/>
  <c r="F26" i="91"/>
  <c r="D26" i="91"/>
  <c r="J25" i="91"/>
  <c r="H25" i="91"/>
  <c r="F25" i="91"/>
  <c r="D25" i="91"/>
  <c r="J24" i="91"/>
  <c r="H24" i="91"/>
  <c r="F24" i="91"/>
  <c r="D24" i="91"/>
  <c r="J12" i="91"/>
  <c r="H12" i="91"/>
  <c r="F12" i="91"/>
  <c r="J11" i="91"/>
  <c r="H11" i="91"/>
  <c r="F11" i="91"/>
  <c r="D11" i="91"/>
  <c r="J10" i="91"/>
  <c r="H10" i="91"/>
  <c r="F10" i="91"/>
  <c r="D10" i="91"/>
  <c r="J9" i="91"/>
  <c r="J15" i="91" s="1"/>
  <c r="H9" i="91"/>
  <c r="H15" i="91" s="1"/>
  <c r="F9" i="91"/>
  <c r="D9" i="91"/>
  <c r="J5" i="91"/>
  <c r="H5" i="91"/>
  <c r="F5" i="91"/>
  <c r="D5" i="91"/>
  <c r="F45" i="91" l="1"/>
  <c r="F17" i="91" s="1"/>
  <c r="D45" i="91"/>
  <c r="D17" i="91" s="1"/>
  <c r="H45" i="91"/>
  <c r="H17" i="91" s="1"/>
  <c r="J45" i="91"/>
  <c r="J17" i="91" s="1"/>
  <c r="H36" i="91"/>
  <c r="H18" i="91" s="1"/>
  <c r="D36" i="91"/>
  <c r="D18" i="91" s="1"/>
  <c r="F36" i="91"/>
  <c r="F18" i="91" s="1"/>
  <c r="J36" i="91"/>
  <c r="J18" i="91" s="1"/>
  <c r="F19" i="91" l="1"/>
  <c r="F20" i="91" s="1"/>
  <c r="D19" i="91"/>
  <c r="D20" i="91" s="1"/>
  <c r="J19" i="91"/>
  <c r="J20" i="91" s="1"/>
  <c r="H19" i="91"/>
  <c r="H20" i="91" s="1"/>
  <c r="D24" i="2" l="1"/>
  <c r="E24" i="2" s="1"/>
  <c r="N24" i="2" s="1"/>
  <c r="D23" i="2"/>
  <c r="H23" i="2"/>
  <c r="H24" i="2"/>
  <c r="E23" i="2"/>
  <c r="N23" i="2" s="1"/>
  <c r="J24" i="2" l="1"/>
  <c r="K24" i="2" s="1"/>
  <c r="J23" i="2"/>
  <c r="K23" i="2" s="1"/>
  <c r="N5" i="2"/>
  <c r="N6" i="2"/>
  <c r="N7" i="2"/>
  <c r="N8" i="2"/>
  <c r="N9" i="2"/>
  <c r="N13" i="2"/>
  <c r="N14" i="2"/>
  <c r="N15" i="2"/>
  <c r="N16" i="2"/>
  <c r="N17" i="2"/>
  <c r="N22" i="2"/>
  <c r="J3" i="2"/>
  <c r="K3" i="2" s="1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7" i="2"/>
  <c r="H28" i="2"/>
  <c r="H29" i="2"/>
  <c r="H3" i="2"/>
  <c r="E4" i="2"/>
  <c r="J4" i="2" s="1"/>
  <c r="K4" i="2" s="1"/>
  <c r="E5" i="2"/>
  <c r="J5" i="2" s="1"/>
  <c r="K5" i="2" s="1"/>
  <c r="E6" i="2"/>
  <c r="E7" i="2"/>
  <c r="E8" i="2"/>
  <c r="E9" i="2"/>
  <c r="E10" i="2"/>
  <c r="E11" i="2"/>
  <c r="N11" i="2" s="1"/>
  <c r="E12" i="2"/>
  <c r="J12" i="2" s="1"/>
  <c r="K12" i="2" s="1"/>
  <c r="E13" i="2"/>
  <c r="E14" i="2"/>
  <c r="E15" i="2"/>
  <c r="E16" i="2"/>
  <c r="E17" i="2"/>
  <c r="E18" i="2"/>
  <c r="N18" i="2" s="1"/>
  <c r="E19" i="2"/>
  <c r="E20" i="2"/>
  <c r="J20" i="2" s="1"/>
  <c r="K20" i="2" s="1"/>
  <c r="E21" i="2"/>
  <c r="J21" i="2" s="1"/>
  <c r="K21" i="2" s="1"/>
  <c r="E22" i="2"/>
  <c r="E27" i="2"/>
  <c r="E28" i="2"/>
  <c r="E29" i="2"/>
  <c r="E3" i="2"/>
  <c r="N3" i="2" s="1"/>
  <c r="J19" i="2" l="1"/>
  <c r="K19" i="2" s="1"/>
  <c r="J10" i="2"/>
  <c r="K10" i="2" s="1"/>
  <c r="J9" i="2"/>
  <c r="K9" i="2" s="1"/>
  <c r="J28" i="2"/>
  <c r="K28" i="2" s="1"/>
  <c r="N21" i="2"/>
  <c r="J7" i="2"/>
  <c r="K7" i="2" s="1"/>
  <c r="N20" i="2"/>
  <c r="N12" i="2"/>
  <c r="N4" i="2"/>
  <c r="J16" i="2"/>
  <c r="K16" i="2" s="1"/>
  <c r="J27" i="2"/>
  <c r="K27" i="2" s="1"/>
  <c r="N19" i="2"/>
  <c r="J8" i="2"/>
  <c r="K8" i="2" s="1"/>
  <c r="N10" i="2"/>
  <c r="J18" i="2"/>
  <c r="K18" i="2" s="1"/>
  <c r="J29" i="2"/>
  <c r="K29" i="2" s="1"/>
  <c r="J17" i="2"/>
  <c r="K17" i="2" s="1"/>
  <c r="J11" i="2"/>
  <c r="K11" i="2" s="1"/>
  <c r="J15" i="2"/>
  <c r="K15" i="2" s="1"/>
  <c r="J22" i="2"/>
  <c r="K22" i="2" s="1"/>
  <c r="J14" i="2"/>
  <c r="K14" i="2" s="1"/>
  <c r="J6" i="2"/>
  <c r="K6" i="2" s="1"/>
  <c r="J13" i="2"/>
  <c r="K13" i="2" s="1"/>
</calcChain>
</file>

<file path=xl/sharedStrings.xml><?xml version="1.0" encoding="utf-8"?>
<sst xmlns="http://schemas.openxmlformats.org/spreadsheetml/2006/main" count="1111" uniqueCount="189">
  <si>
    <t>Input</t>
  </si>
  <si>
    <t>Name of Arrangement</t>
  </si>
  <si>
    <t>From Andrea</t>
  </si>
  <si>
    <t>Standard</t>
  </si>
  <si>
    <t>Deluxe</t>
  </si>
  <si>
    <t>Premium</t>
  </si>
  <si>
    <t>Exquisite</t>
  </si>
  <si>
    <t>SRP</t>
  </si>
  <si>
    <t>Total SRP of Bundle</t>
  </si>
  <si>
    <t>Member Profitability</t>
  </si>
  <si>
    <t>Less Commission (20%)</t>
  </si>
  <si>
    <t>Less C/H Fee (9%)</t>
  </si>
  <si>
    <t>Less UCP Fee</t>
  </si>
  <si>
    <t>Less Transmission Fee</t>
  </si>
  <si>
    <t>Less Delivery Fee</t>
  </si>
  <si>
    <t>Less Labor (10%)</t>
  </si>
  <si>
    <t>Less Other</t>
  </si>
  <si>
    <t>Less Hardgood</t>
  </si>
  <si>
    <t>Less Floral Cost</t>
  </si>
  <si>
    <t>Total Gross Margin</t>
  </si>
  <si>
    <t>Gross Margin %</t>
  </si>
  <si>
    <t>**GM should not be below 20%</t>
  </si>
  <si>
    <t>Floral Costs</t>
  </si>
  <si>
    <t>Daisy Pompon stems</t>
  </si>
  <si>
    <t>Stock stems</t>
  </si>
  <si>
    <t>Alstroemeria stems</t>
  </si>
  <si>
    <t>Button Pompon stems</t>
  </si>
  <si>
    <t>Salal tips</t>
  </si>
  <si>
    <t>Item Number</t>
  </si>
  <si>
    <t>Item Description</t>
  </si>
  <si>
    <t xml:space="preserve">CINCHED VASE-BURGANDY         </t>
  </si>
  <si>
    <t xml:space="preserve">VASE-CRESCENT MOON C2         </t>
  </si>
  <si>
    <t xml:space="preserve">COMFORT PLANTER 6"            </t>
  </si>
  <si>
    <t xml:space="preserve">VASE-WHT W/CROSS              </t>
  </si>
  <si>
    <t xml:space="preserve">VASE-STRIPED BIRTHDAY         </t>
  </si>
  <si>
    <t>2120BB</t>
  </si>
  <si>
    <t xml:space="preserve">WOOD BOX-BRWN/RECTNGLR        </t>
  </si>
  <si>
    <t>2120GL</t>
  </si>
  <si>
    <t xml:space="preserve">VASE-CLR GLD DIPPD (LG)       </t>
  </si>
  <si>
    <t>2120GS</t>
  </si>
  <si>
    <t xml:space="preserve">VASE-CLR GLD DIPPD (SM)       </t>
  </si>
  <si>
    <t>2120L</t>
  </si>
  <si>
    <t xml:space="preserve">VASE-CINCHED/CLEAR (LG)       </t>
  </si>
  <si>
    <t>2120S</t>
  </si>
  <si>
    <t xml:space="preserve">VASE-CINCHED/CLEAR (SM)       </t>
  </si>
  <si>
    <t>2120WB</t>
  </si>
  <si>
    <t xml:space="preserve">WOOD BOX-WHT/RECTNGLR         </t>
  </si>
  <si>
    <t>PUMPKIN</t>
  </si>
  <si>
    <t>White Pumpkin</t>
  </si>
  <si>
    <t>Pumpkin O&amp; W Combo</t>
  </si>
  <si>
    <t xml:space="preserve">LANTRN VASE-GOLD HLLW TREE C3 </t>
  </si>
  <si>
    <t xml:space="preserve">SLEIGH  REINDEER C4           </t>
  </si>
  <si>
    <t>VASE-WHITE ORNAMENT</t>
  </si>
  <si>
    <t>WOOD BOX-FALALA</t>
  </si>
  <si>
    <t>VASE-SANTA GNOME</t>
  </si>
  <si>
    <t>GINGERBREAD HOUSE W/PICK</t>
  </si>
  <si>
    <t xml:space="preserve">RIBBON-PLAID W/RED GRN BLK    </t>
  </si>
  <si>
    <t xml:space="preserve">TAPER CANDLE-RED 15"          </t>
  </si>
  <si>
    <t xml:space="preserve">WOOD BOX-DARLING BABY COMBO   </t>
  </si>
  <si>
    <t>PTM</t>
  </si>
  <si>
    <t>Shipping Revenue</t>
  </si>
  <si>
    <t>Product Cost as of 5/31/23</t>
  </si>
  <si>
    <t>Freight Out (Estimate)</t>
  </si>
  <si>
    <t>Total Delivered PTM</t>
  </si>
  <si>
    <t>Total Cost</t>
  </si>
  <si>
    <t>GM</t>
  </si>
  <si>
    <t>GM %</t>
  </si>
  <si>
    <t># of Pieces</t>
  </si>
  <si>
    <t>PTM per Piece</t>
  </si>
  <si>
    <t>Qty</t>
  </si>
  <si>
    <t>Asiatic Lily stems</t>
  </si>
  <si>
    <t>Cushion Pompon stems</t>
  </si>
  <si>
    <t>Double Lisianthus stems</t>
  </si>
  <si>
    <t>Gerbera Daisies</t>
  </si>
  <si>
    <t>Blue</t>
  </si>
  <si>
    <t>Green</t>
  </si>
  <si>
    <t>Mini Hydrangea blooms</t>
  </si>
  <si>
    <t>White</t>
  </si>
  <si>
    <t>Hypericum Berry stems</t>
  </si>
  <si>
    <t>Iris stems</t>
  </si>
  <si>
    <t>LA Hybrid Lily stems</t>
  </si>
  <si>
    <t>Matsumoto Aster stems</t>
  </si>
  <si>
    <t>Mini Calla Lilies</t>
  </si>
  <si>
    <t>Mini Carnation stems</t>
  </si>
  <si>
    <t>Queen Anne's Lace</t>
  </si>
  <si>
    <t>Pink</t>
  </si>
  <si>
    <t>Red</t>
  </si>
  <si>
    <t>Snapdragon stems</t>
  </si>
  <si>
    <t>Solidago stems</t>
  </si>
  <si>
    <t>Spider Mums</t>
  </si>
  <si>
    <t>Spray Rose stems</t>
  </si>
  <si>
    <t>Standard Carnations</t>
  </si>
  <si>
    <t>Statice stems</t>
  </si>
  <si>
    <t>Trick Dianthus stems</t>
  </si>
  <si>
    <t>Waxflower stems</t>
  </si>
  <si>
    <t>Baby Blue Eucalyptus stems</t>
  </si>
  <si>
    <t>Dusty Miller Stems</t>
  </si>
  <si>
    <t>Gunni Eucalyptus stems</t>
  </si>
  <si>
    <t>Silver dollar Eucalyptus stems</t>
  </si>
  <si>
    <t>Green Pittosporum stems</t>
  </si>
  <si>
    <t>Israeli Ruscus stems</t>
  </si>
  <si>
    <t>Italian Variegated Pittosporum stems</t>
  </si>
  <si>
    <t>Seeded Eucalyptus stems</t>
  </si>
  <si>
    <t>Variegated Pittosporum stems</t>
  </si>
  <si>
    <t>Size of Arrangement</t>
  </si>
  <si>
    <t>Clear Glass</t>
  </si>
  <si>
    <t>Cube</t>
  </si>
  <si>
    <t>Hardgood Costs</t>
  </si>
  <si>
    <t>Ribbon</t>
  </si>
  <si>
    <t>Foam</t>
  </si>
  <si>
    <t>Color</t>
  </si>
  <si>
    <t>Basket</t>
  </si>
  <si>
    <t>Let's Celebrate Ceramic Vase</t>
  </si>
  <si>
    <t>Dove Ceramic Vase</t>
  </si>
  <si>
    <t>Raffia</t>
  </si>
  <si>
    <t>Smiley Mug</t>
  </si>
  <si>
    <t>Orange 50 cm Roses</t>
  </si>
  <si>
    <t>Yellow 50 cm Roses</t>
  </si>
  <si>
    <t>Peach 50 cm Roses</t>
  </si>
  <si>
    <t>Pink 50 cm Roses</t>
  </si>
  <si>
    <t>Lavender 50 cm Roses</t>
  </si>
  <si>
    <t>White 50 cm Roses</t>
  </si>
  <si>
    <t>Red 50 cm Roses</t>
  </si>
  <si>
    <t>Blue Hydrangea blooms</t>
  </si>
  <si>
    <t>White Hydrangea blooms</t>
  </si>
  <si>
    <t>2120GS - Small Gold-Dipped Vase</t>
  </si>
  <si>
    <t>2233 - Santa Gnome  w 25% shipping</t>
  </si>
  <si>
    <t>Pinecone Pics</t>
  </si>
  <si>
    <t>Floral Foam blocks</t>
  </si>
  <si>
    <t>2105 - Hollow Tree Lantern w 25% shipping</t>
  </si>
  <si>
    <t>2106 - Reindeer Sleigh w 25% shipping</t>
  </si>
  <si>
    <t>2231 - Ceramic Ornament w 25% shipping</t>
  </si>
  <si>
    <t>Red &amp; Green Plaid #40 Ribbon (yds)</t>
  </si>
  <si>
    <t>2232 - Wooden Fa-La-La Box w 25% shipping</t>
  </si>
  <si>
    <t>2370 - Gingerbread House w 25% shipping</t>
  </si>
  <si>
    <t>Red 12'' Taper Candles</t>
  </si>
  <si>
    <t>45-38054 - Pine Centerpiece Tray</t>
  </si>
  <si>
    <t>Blue Glass Vase</t>
  </si>
  <si>
    <t>Disbud stems</t>
  </si>
  <si>
    <t>Clear Glass Vase</t>
  </si>
  <si>
    <t>Red Glass Vase</t>
  </si>
  <si>
    <t>The FTD Bouquet</t>
  </si>
  <si>
    <t>Pink Oriental Lily stems</t>
  </si>
  <si>
    <t>White Oriental Lily stems</t>
  </si>
  <si>
    <t>Sunflowers</t>
  </si>
  <si>
    <t>Leatherleaf stems</t>
  </si>
  <si>
    <t>Liatris stems</t>
  </si>
  <si>
    <t>Limonium stems</t>
  </si>
  <si>
    <t>Purple</t>
  </si>
  <si>
    <t>Monte Casino Aster stems</t>
  </si>
  <si>
    <t>Delphinium, Belladonna stems</t>
  </si>
  <si>
    <t>Delphinium, hybrid stems</t>
  </si>
  <si>
    <t>Thistle Eryngium stems</t>
  </si>
  <si>
    <t>Lavender</t>
  </si>
  <si>
    <t>Hot Pink</t>
  </si>
  <si>
    <t>Veronica stems</t>
  </si>
  <si>
    <t>Craspedia stems</t>
  </si>
  <si>
    <t>Bupleurum stems</t>
  </si>
  <si>
    <t xml:space="preserve">VDAY: January 23 - February 14, 2024 </t>
  </si>
  <si>
    <t>Assorted 50 cm Roses</t>
  </si>
  <si>
    <t>Light Pink</t>
  </si>
  <si>
    <t>Sweet William Dianthus</t>
  </si>
  <si>
    <t>Ranunculus stems</t>
  </si>
  <si>
    <t>Pink Glass Vase</t>
  </si>
  <si>
    <t>2120S - Small Cinched Glass Vase</t>
  </si>
  <si>
    <t>2120L - Large Cinched Glass Vase</t>
  </si>
  <si>
    <t>Pink Disco Ball Container w 25% shipping</t>
  </si>
  <si>
    <t>Red Disco Ball Container w 25% shipping</t>
  </si>
  <si>
    <t>Glass Heart Container w 25% shipping</t>
  </si>
  <si>
    <t>The Starstruck Bouquet</t>
  </si>
  <si>
    <t>Test against 23-M6 for luxury</t>
  </si>
  <si>
    <t>Only need two sizes as a luxury SKU</t>
  </si>
  <si>
    <t>Swap to light pink FSG vase</t>
  </si>
  <si>
    <t xml:space="preserve">Adjust recipe to include lavender roses, alstroe and lilies </t>
  </si>
  <si>
    <t xml:space="preserve">Pink </t>
  </si>
  <si>
    <t xml:space="preserve">please update to Vday 23 pricing and note, the srp might change and will be to market value </t>
  </si>
  <si>
    <t>2120GL - Large Gold-Dipped Vase</t>
  </si>
  <si>
    <t>2023 VDAY Price Increases:</t>
  </si>
  <si>
    <t>Current SRPs:</t>
  </si>
  <si>
    <t>Light of my Life Bouquet</t>
  </si>
  <si>
    <t>Orange</t>
  </si>
  <si>
    <t>Original Pricing:</t>
  </si>
  <si>
    <t>Red Hot Bouquet</t>
  </si>
  <si>
    <t>Clear Glass 4'' Cube Vase</t>
  </si>
  <si>
    <t>Long Stem Red Rose Bouquet</t>
  </si>
  <si>
    <t>Red 60 cm Roses</t>
  </si>
  <si>
    <t>G307 - 10'' French Vase w 25% shipping</t>
  </si>
  <si>
    <t>G309 - 12'' French Vase w 25% shipping</t>
  </si>
  <si>
    <t xml:space="preserve">let's compare this rose pricing side by side with the B59 and V1R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</si>
</sst>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8" formatCode="&quot;$&quot;#,##0.00_);[Red]\(&quot;$&quot;#,##0.00\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_(* #,##0_);_(* \(#,##0\);_(* &quot;-&quot;??_);_(@_)"/>
    <numFmt numFmtId="165" formatCode="&quot;$&quot;#,##0.00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color theme="0"/>
      <name val="Calibri"/>
      <family val="2"/>
      <scheme val="minor"/>
    </font>
    <font>
      <sz val="10"/>
      <name val="Calibri"/>
      <family val="2"/>
      <scheme val="minor"/>
    </font>
    <font>
      <sz val="10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CC00FF"/>
        <bgColor indexed="64"/>
      </patternFill>
    </fill>
  </fills>
  <borders count="15">
    <border>
      <left/>
      <right/>
      <top/>
      <bottom/>
      <diagonal/>
    </border>
    <border>
      <left/>
      <right/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 style="thin">
        <color auto="1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9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44" fontId="4" fillId="0" borderId="0" applyFont="0" applyFill="0" applyBorder="0" applyAlignment="0" applyProtection="0"/>
    <xf numFmtId="9" fontId="4" fillId="0" borderId="0" applyFont="0" applyFill="0" applyBorder="0" applyAlignment="0" applyProtection="0"/>
    <xf numFmtId="0" fontId="4" fillId="0" borderId="0">
      <alignment vertical="top"/>
    </xf>
    <xf numFmtId="0" fontId="4" fillId="0" borderId="0"/>
    <xf numFmtId="0" fontId="4" fillId="0" borderId="0">
      <alignment vertical="top"/>
    </xf>
  </cellStyleXfs>
  <cellXfs count="77">
    <xf numFmtId="0" fontId="0" fillId="0" borderId="0" xfId="0"/>
    <xf numFmtId="0" fontId="3" fillId="2" borderId="0" xfId="0" applyFont="1" applyFill="1"/>
    <xf numFmtId="0" fontId="2" fillId="0" borderId="0" xfId="0" applyFont="1"/>
    <xf numFmtId="0" fontId="0" fillId="2" borderId="0" xfId="0" applyFill="1" applyAlignment="1">
      <alignment horizontal="center"/>
    </xf>
    <xf numFmtId="8" fontId="0" fillId="2" borderId="0" xfId="4" applyNumberFormat="1" applyFont="1" applyFill="1"/>
    <xf numFmtId="44" fontId="2" fillId="0" borderId="1" xfId="4" applyFont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3" fillId="0" borderId="5" xfId="0" applyFont="1" applyBorder="1"/>
    <xf numFmtId="0" fontId="0" fillId="0" borderId="6" xfId="0" applyBorder="1"/>
    <xf numFmtId="0" fontId="0" fillId="0" borderId="5" xfId="0" applyBorder="1"/>
    <xf numFmtId="44" fontId="0" fillId="0" borderId="0" xfId="0" applyNumberFormat="1"/>
    <xf numFmtId="44" fontId="0" fillId="0" borderId="6" xfId="0" applyNumberFormat="1" applyBorder="1"/>
    <xf numFmtId="44" fontId="0" fillId="2" borderId="0" xfId="0" applyNumberFormat="1" applyFill="1"/>
    <xf numFmtId="44" fontId="0" fillId="0" borderId="1" xfId="0" applyNumberFormat="1" applyBorder="1"/>
    <xf numFmtId="44" fontId="0" fillId="0" borderId="8" xfId="0" applyNumberFormat="1" applyBorder="1"/>
    <xf numFmtId="9" fontId="2" fillId="0" borderId="0" xfId="5" applyFont="1" applyBorder="1"/>
    <xf numFmtId="9" fontId="2" fillId="0" borderId="6" xfId="5" applyFont="1" applyBorder="1"/>
    <xf numFmtId="0" fontId="0" fillId="0" borderId="9" xfId="0" applyBorder="1"/>
    <xf numFmtId="0" fontId="0" fillId="0" borderId="10" xfId="0" applyBorder="1"/>
    <xf numFmtId="44" fontId="0" fillId="0" borderId="0" xfId="4" applyFont="1"/>
    <xf numFmtId="0" fontId="0" fillId="0" borderId="0" xfId="0" applyAlignment="1">
      <alignment horizontal="right"/>
    </xf>
    <xf numFmtId="44" fontId="0" fillId="0" borderId="0" xfId="2" applyFont="1"/>
    <xf numFmtId="0" fontId="2" fillId="0" borderId="0" xfId="0" applyFont="1" applyAlignment="1">
      <alignment horizontal="center"/>
    </xf>
    <xf numFmtId="44" fontId="2" fillId="0" borderId="0" xfId="2" applyFont="1"/>
    <xf numFmtId="44" fontId="2" fillId="0" borderId="0" xfId="0" applyNumberFormat="1" applyFont="1"/>
    <xf numFmtId="9" fontId="0" fillId="0" borderId="0" xfId="3" applyFont="1"/>
    <xf numFmtId="0" fontId="0" fillId="2" borderId="0" xfId="0" applyFill="1" applyAlignment="1">
      <alignment horizontal="right"/>
    </xf>
    <xf numFmtId="0" fontId="0" fillId="2" borderId="0" xfId="0" applyFill="1"/>
    <xf numFmtId="44" fontId="0" fillId="2" borderId="0" xfId="2" applyFont="1" applyFill="1"/>
    <xf numFmtId="44" fontId="2" fillId="2" borderId="0" xfId="2" applyFont="1" applyFill="1"/>
    <xf numFmtId="44" fontId="2" fillId="2" borderId="0" xfId="0" applyNumberFormat="1" applyFont="1" applyFill="1"/>
    <xf numFmtId="9" fontId="0" fillId="2" borderId="0" xfId="3" applyFont="1" applyFill="1"/>
    <xf numFmtId="0" fontId="2" fillId="0" borderId="0" xfId="0" applyFont="1" applyAlignment="1">
      <alignment horizontal="center" wrapText="1"/>
    </xf>
    <xf numFmtId="44" fontId="0" fillId="0" borderId="0" xfId="2" applyFont="1" applyFill="1"/>
    <xf numFmtId="164" fontId="0" fillId="0" borderId="0" xfId="1" applyNumberFormat="1" applyFont="1" applyFill="1"/>
    <xf numFmtId="0" fontId="3" fillId="0" borderId="0" xfId="0" applyFont="1"/>
    <xf numFmtId="9" fontId="2" fillId="0" borderId="0" xfId="5" applyFont="1" applyFill="1" applyBorder="1"/>
    <xf numFmtId="0" fontId="6" fillId="0" borderId="0" xfId="6" applyFont="1" applyAlignment="1"/>
    <xf numFmtId="0" fontId="7" fillId="0" borderId="0" xfId="6" applyFont="1" applyAlignment="1">
      <alignment horizontal="center" vertical="center"/>
    </xf>
    <xf numFmtId="0" fontId="7" fillId="0" borderId="0" xfId="6" applyFont="1" applyAlignment="1"/>
    <xf numFmtId="165" fontId="6" fillId="0" borderId="0" xfId="6" applyNumberFormat="1" applyFont="1">
      <alignment vertical="top"/>
    </xf>
    <xf numFmtId="165" fontId="7" fillId="0" borderId="0" xfId="6" applyNumberFormat="1" applyFont="1" applyAlignment="1"/>
    <xf numFmtId="0" fontId="7" fillId="0" borderId="0" xfId="6" applyFont="1">
      <alignment vertical="top"/>
    </xf>
    <xf numFmtId="0" fontId="7" fillId="0" borderId="12" xfId="6" applyFont="1" applyBorder="1" applyAlignment="1">
      <alignment horizontal="center" vertical="center"/>
    </xf>
    <xf numFmtId="0" fontId="7" fillId="0" borderId="1" xfId="6" applyFont="1" applyBorder="1" applyAlignment="1"/>
    <xf numFmtId="0" fontId="7" fillId="0" borderId="13" xfId="6" applyFont="1" applyBorder="1" applyAlignment="1">
      <alignment horizontal="center" vertical="center"/>
    </xf>
    <xf numFmtId="0" fontId="7" fillId="0" borderId="14" xfId="6" applyFont="1" applyBorder="1" applyAlignment="1">
      <alignment horizontal="center" vertical="center"/>
    </xf>
    <xf numFmtId="0" fontId="7" fillId="0" borderId="7" xfId="6" applyFont="1" applyBorder="1" applyAlignment="1"/>
    <xf numFmtId="0" fontId="6" fillId="0" borderId="0" xfId="6" applyFont="1" applyAlignment="1">
      <alignment horizontal="center" vertical="center"/>
    </xf>
    <xf numFmtId="0" fontId="6" fillId="3" borderId="0" xfId="6" applyFont="1" applyFill="1" applyAlignment="1">
      <alignment horizontal="center" vertical="center"/>
    </xf>
    <xf numFmtId="0" fontId="6" fillId="3" borderId="0" xfId="6" applyFont="1" applyFill="1" applyAlignment="1"/>
    <xf numFmtId="0" fontId="6" fillId="3" borderId="0" xfId="6" applyFont="1" applyFill="1" applyAlignment="1">
      <alignment horizontal="center"/>
    </xf>
    <xf numFmtId="0" fontId="6" fillId="3" borderId="0" xfId="6" applyFont="1" applyFill="1">
      <alignment vertical="top"/>
    </xf>
    <xf numFmtId="164" fontId="0" fillId="0" borderId="0" xfId="1" applyNumberFormat="1" applyFont="1"/>
    <xf numFmtId="0" fontId="0" fillId="2" borderId="0" xfId="6" applyFont="1" applyFill="1" applyAlignment="1"/>
    <xf numFmtId="44" fontId="2" fillId="0" borderId="0" xfId="2" applyFont="1" applyFill="1"/>
    <xf numFmtId="1" fontId="7" fillId="2" borderId="0" xfId="6" applyNumberFormat="1" applyFont="1" applyFill="1" applyAlignment="1">
      <alignment horizontal="center"/>
    </xf>
    <xf numFmtId="0" fontId="7" fillId="2" borderId="0" xfId="6" applyFont="1" applyFill="1" applyAlignment="1">
      <alignment horizontal="center" vertical="center"/>
    </xf>
    <xf numFmtId="0" fontId="7" fillId="2" borderId="0" xfId="0" applyFont="1" applyFill="1"/>
    <xf numFmtId="0" fontId="7" fillId="2" borderId="0" xfId="6" applyFont="1" applyFill="1" applyAlignment="1"/>
    <xf numFmtId="0" fontId="6" fillId="2" borderId="0" xfId="0" applyFont="1" applyFill="1"/>
    <xf numFmtId="0" fontId="6" fillId="0" borderId="0" xfId="6" applyFont="1">
      <alignment vertical="top"/>
    </xf>
    <xf numFmtId="44" fontId="0" fillId="0" borderId="0" xfId="4" applyFont="1" applyBorder="1"/>
    <xf numFmtId="2" fontId="0" fillId="0" borderId="0" xfId="0" applyNumberFormat="1" applyAlignment="1">
      <alignment horizontal="right"/>
    </xf>
    <xf numFmtId="8" fontId="0" fillId="0" borderId="0" xfId="0" applyNumberFormat="1"/>
    <xf numFmtId="1" fontId="7" fillId="2" borderId="7" xfId="6" applyNumberFormat="1" applyFont="1" applyFill="1" applyBorder="1" applyAlignment="1">
      <alignment horizontal="center"/>
    </xf>
    <xf numFmtId="0" fontId="6" fillId="2" borderId="0" xfId="6" applyFont="1" applyFill="1" applyAlignment="1"/>
    <xf numFmtId="2" fontId="0" fillId="2" borderId="0" xfId="0" applyNumberFormat="1" applyFill="1" applyAlignment="1">
      <alignment horizontal="right"/>
    </xf>
    <xf numFmtId="0" fontId="2" fillId="0" borderId="3" xfId="0" applyFont="1" applyBorder="1"/>
    <xf numFmtId="2" fontId="0" fillId="2" borderId="0" xfId="0" applyNumberFormat="1" applyFill="1" applyAlignment="1">
      <alignment horizontal="left"/>
    </xf>
    <xf numFmtId="0" fontId="0" fillId="4" borderId="0" xfId="0" applyFill="1"/>
    <xf numFmtId="0" fontId="0" fillId="5" borderId="0" xfId="0" applyFill="1"/>
    <xf numFmtId="0" fontId="5" fillId="4" borderId="0" xfId="6" applyFont="1" applyFill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</cellXfs>
  <cellStyles count="9">
    <cellStyle name="Comma" xfId="1" builtinId="3"/>
    <cellStyle name="Currency" xfId="2" builtinId="4"/>
    <cellStyle name="Currency 2" xfId="4" xr:uid="{00000000-0005-0000-0000-000002000000}"/>
    <cellStyle name="Normal" xfId="0" builtinId="0"/>
    <cellStyle name="Normal 2" xfId="7" xr:uid="{00000000-0005-0000-0000-000004000000}"/>
    <cellStyle name="Normal 2 3" xfId="6" xr:uid="{00000000-0005-0000-0000-000005000000}"/>
    <cellStyle name="Normal 3 2" xfId="8" xr:uid="{00000000-0005-0000-0000-000006000000}"/>
    <cellStyle name="Percent" xfId="3" builtinId="5"/>
    <cellStyle name="Percent 2" xfId="5" xr:uid="{00000000-0005-0000-0000-000008000000}"/>
  </cellStyles>
  <dxfs count="5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CC00FF"/>
      <color rgb="FFFF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externalLink" Target="externalLinks/externalLink2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1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4.xml"/><Relationship Id="rId29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28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6.xml"/><Relationship Id="rId27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jpeg"/><Relationship Id="rId1" Type="http://schemas.openxmlformats.org/officeDocument/2006/relationships/image" Target="../media/image17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jpe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jpe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279400</xdr:colOff>
      <xdr:row>0</xdr:row>
      <xdr:rowOff>107539</xdr:rowOff>
    </xdr:from>
    <xdr:to>
      <xdr:col>30</xdr:col>
      <xdr:colOff>254000</xdr:colOff>
      <xdr:row>35</xdr:row>
      <xdr:rowOff>174959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976100" y="107539"/>
          <a:ext cx="12928600" cy="673492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38100</xdr:colOff>
      <xdr:row>2</xdr:row>
      <xdr:rowOff>63500</xdr:rowOff>
    </xdr:from>
    <xdr:to>
      <xdr:col>26</xdr:col>
      <xdr:colOff>579077</xdr:colOff>
      <xdr:row>36</xdr:row>
      <xdr:rowOff>131031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27100" y="419100"/>
          <a:ext cx="8795977" cy="613813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25400</xdr:colOff>
      <xdr:row>1</xdr:row>
      <xdr:rowOff>50800</xdr:rowOff>
    </xdr:from>
    <xdr:to>
      <xdr:col>27</xdr:col>
      <xdr:colOff>36118</xdr:colOff>
      <xdr:row>27</xdr:row>
      <xdr:rowOff>130881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88925" y="241300"/>
          <a:ext cx="8545118" cy="5052131"/>
        </a:xfrm>
        <a:prstGeom prst="rect">
          <a:avLst/>
        </a:prstGeom>
      </xdr:spPr>
    </xdr:pic>
    <xdr:clientData/>
  </xdr:twoCellAnchor>
  <xdr:twoCellAnchor editAs="oneCell">
    <xdr:from>
      <xdr:col>13</xdr:col>
      <xdr:colOff>38100</xdr:colOff>
      <xdr:row>28</xdr:row>
      <xdr:rowOff>25400</xdr:rowOff>
    </xdr:from>
    <xdr:to>
      <xdr:col>17</xdr:col>
      <xdr:colOff>561975</xdr:colOff>
      <xdr:row>43</xdr:row>
      <xdr:rowOff>123825</xdr:rowOff>
    </xdr:to>
    <xdr:pic>
      <xdr:nvPicPr>
        <xdr:cNvPr id="3" name="Picture 2" descr="Light of My Life Bouquet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01625" y="5378450"/>
          <a:ext cx="2959100" cy="2959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584200</xdr:colOff>
      <xdr:row>29</xdr:row>
      <xdr:rowOff>12700</xdr:rowOff>
    </xdr:from>
    <xdr:to>
      <xdr:col>23</xdr:col>
      <xdr:colOff>463958</xdr:colOff>
      <xdr:row>37</xdr:row>
      <xdr:rowOff>66896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95725" y="5556250"/>
          <a:ext cx="2924583" cy="158137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514350</xdr:colOff>
      <xdr:row>0</xdr:row>
      <xdr:rowOff>0</xdr:rowOff>
    </xdr:from>
    <xdr:to>
      <xdr:col>28</xdr:col>
      <xdr:colOff>163310</xdr:colOff>
      <xdr:row>42</xdr:row>
      <xdr:rowOff>46105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11050" y="0"/>
          <a:ext cx="11307560" cy="8047105"/>
        </a:xfrm>
        <a:prstGeom prst="rect">
          <a:avLst/>
        </a:prstGeom>
      </xdr:spPr>
    </xdr:pic>
    <xdr:clientData/>
  </xdr:twoCellAnchor>
  <xdr:twoCellAnchor editAs="oneCell">
    <xdr:from>
      <xdr:col>13</xdr:col>
      <xdr:colOff>63500</xdr:colOff>
      <xdr:row>37</xdr:row>
      <xdr:rowOff>101600</xdr:rowOff>
    </xdr:from>
    <xdr:to>
      <xdr:col>16</xdr:col>
      <xdr:colOff>82808</xdr:colOff>
      <xdr:row>41</xdr:row>
      <xdr:rowOff>158864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027025" y="7169150"/>
          <a:ext cx="1848108" cy="81926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81643</xdr:colOff>
      <xdr:row>1</xdr:row>
      <xdr:rowOff>54429</xdr:rowOff>
    </xdr:from>
    <xdr:to>
      <xdr:col>21</xdr:col>
      <xdr:colOff>435428</xdr:colOff>
      <xdr:row>28</xdr:row>
      <xdr:rowOff>136072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49250" y="244929"/>
          <a:ext cx="5252357" cy="52523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203200</xdr:colOff>
      <xdr:row>44</xdr:row>
      <xdr:rowOff>122766</xdr:rowOff>
    </xdr:from>
    <xdr:to>
      <xdr:col>3</xdr:col>
      <xdr:colOff>1788835</xdr:colOff>
      <xdr:row>48</xdr:row>
      <xdr:rowOff>100580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3200" y="8523816"/>
          <a:ext cx="4900335" cy="739814"/>
        </a:xfrm>
        <a:prstGeom prst="rect">
          <a:avLst/>
        </a:prstGeom>
      </xdr:spPr>
    </xdr:pic>
    <xdr:clientData/>
  </xdr:twoCellAnchor>
  <xdr:twoCellAnchor editAs="oneCell">
    <xdr:from>
      <xdr:col>12</xdr:col>
      <xdr:colOff>118446</xdr:colOff>
      <xdr:row>1</xdr:row>
      <xdr:rowOff>0</xdr:rowOff>
    </xdr:from>
    <xdr:to>
      <xdr:col>29</xdr:col>
      <xdr:colOff>207752</xdr:colOff>
      <xdr:row>34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13646" y="190500"/>
          <a:ext cx="10452506" cy="63119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228600</xdr:colOff>
      <xdr:row>45</xdr:row>
      <xdr:rowOff>177800</xdr:rowOff>
    </xdr:from>
    <xdr:to>
      <xdr:col>3</xdr:col>
      <xdr:colOff>702205</xdr:colOff>
      <xdr:row>46</xdr:row>
      <xdr:rowOff>165100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516" b="29639"/>
        <a:stretch/>
      </xdr:blipFill>
      <xdr:spPr>
        <a:xfrm>
          <a:off x="228600" y="8775700"/>
          <a:ext cx="3801005" cy="177800"/>
        </a:xfrm>
        <a:prstGeom prst="rect">
          <a:avLst/>
        </a:prstGeom>
      </xdr:spPr>
    </xdr:pic>
    <xdr:clientData/>
  </xdr:twoCellAnchor>
  <xdr:twoCellAnchor editAs="oneCell">
    <xdr:from>
      <xdr:col>12</xdr:col>
      <xdr:colOff>38100</xdr:colOff>
      <xdr:row>0</xdr:row>
      <xdr:rowOff>63500</xdr:rowOff>
    </xdr:from>
    <xdr:to>
      <xdr:col>19</xdr:col>
      <xdr:colOff>508000</xdr:colOff>
      <xdr:row>25</xdr:row>
      <xdr:rowOff>12700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420600" y="63500"/>
          <a:ext cx="4737100" cy="473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355600</xdr:colOff>
      <xdr:row>44</xdr:row>
      <xdr:rowOff>177800</xdr:rowOff>
    </xdr:from>
    <xdr:to>
      <xdr:col>4</xdr:col>
      <xdr:colOff>334108</xdr:colOff>
      <xdr:row>51</xdr:row>
      <xdr:rowOff>139881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8578850"/>
          <a:ext cx="5226783" cy="129558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355600</xdr:colOff>
      <xdr:row>44</xdr:row>
      <xdr:rowOff>177800</xdr:rowOff>
    </xdr:from>
    <xdr:to>
      <xdr:col>4</xdr:col>
      <xdr:colOff>334108</xdr:colOff>
      <xdr:row>51</xdr:row>
      <xdr:rowOff>139881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8578850"/>
          <a:ext cx="5236308" cy="1295581"/>
        </a:xfrm>
        <a:prstGeom prst="rect">
          <a:avLst/>
        </a:prstGeom>
      </xdr:spPr>
    </xdr:pic>
    <xdr:clientData/>
  </xdr:twoCellAnchor>
  <xdr:twoCellAnchor editAs="oneCell">
    <xdr:from>
      <xdr:col>12</xdr:col>
      <xdr:colOff>63500</xdr:colOff>
      <xdr:row>0</xdr:row>
      <xdr:rowOff>63500</xdr:rowOff>
    </xdr:from>
    <xdr:to>
      <xdr:col>16</xdr:col>
      <xdr:colOff>431800</xdr:colOff>
      <xdr:row>15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446000" y="63500"/>
          <a:ext cx="2806700" cy="2806700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17</xdr:row>
      <xdr:rowOff>165100</xdr:rowOff>
    </xdr:from>
    <xdr:to>
      <xdr:col>16</xdr:col>
      <xdr:colOff>444500</xdr:colOff>
      <xdr:row>32</xdr:row>
      <xdr:rowOff>101600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458700" y="3416300"/>
          <a:ext cx="2806700" cy="28067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162982</xdr:colOff>
      <xdr:row>3</xdr:row>
      <xdr:rowOff>63500</xdr:rowOff>
    </xdr:from>
    <xdr:to>
      <xdr:col>15</xdr:col>
      <xdr:colOff>348421</xdr:colOff>
      <xdr:row>13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3434482" y="635000"/>
          <a:ext cx="2128539" cy="20193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395728</xdr:colOff>
      <xdr:row>2</xdr:row>
      <xdr:rowOff>95251</xdr:rowOff>
    </xdr:from>
    <xdr:to>
      <xdr:col>27</xdr:col>
      <xdr:colOff>222449</xdr:colOff>
      <xdr:row>34</xdr:row>
      <xdr:rowOff>69851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38778" y="463551"/>
          <a:ext cx="8164271" cy="58801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38100</xdr:colOff>
      <xdr:row>1</xdr:row>
      <xdr:rowOff>38100</xdr:rowOff>
    </xdr:from>
    <xdr:to>
      <xdr:col>27</xdr:col>
      <xdr:colOff>96449</xdr:colOff>
      <xdr:row>27</xdr:row>
      <xdr:rowOff>48320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30275" y="219075"/>
          <a:ext cx="8992799" cy="4731445"/>
        </a:xfrm>
        <a:prstGeom prst="rect">
          <a:avLst/>
        </a:prstGeom>
      </xdr:spPr>
    </xdr:pic>
    <xdr:clientData/>
  </xdr:twoCellAnchor>
  <xdr:twoCellAnchor editAs="oneCell">
    <xdr:from>
      <xdr:col>10</xdr:col>
      <xdr:colOff>219075</xdr:colOff>
      <xdr:row>25</xdr:row>
      <xdr:rowOff>152400</xdr:rowOff>
    </xdr:from>
    <xdr:to>
      <xdr:col>15</xdr:col>
      <xdr:colOff>314325</xdr:colOff>
      <xdr:row>44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3075" y="4622800"/>
          <a:ext cx="3267075" cy="328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29</xdr:row>
      <xdr:rowOff>25400</xdr:rowOff>
    </xdr:from>
    <xdr:to>
      <xdr:col>23</xdr:col>
      <xdr:colOff>476657</xdr:colOff>
      <xdr:row>36</xdr:row>
      <xdr:rowOff>16060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421225" y="5295900"/>
          <a:ext cx="3029357" cy="1254310"/>
        </a:xfrm>
        <a:prstGeom prst="rect">
          <a:avLst/>
        </a:prstGeom>
      </xdr:spPr>
    </xdr:pic>
    <xdr:clientData/>
  </xdr:twoCellAnchor>
  <xdr:twoCellAnchor editAs="oneCell">
    <xdr:from>
      <xdr:col>14</xdr:col>
      <xdr:colOff>208492</xdr:colOff>
      <xdr:row>16</xdr:row>
      <xdr:rowOff>60326</xdr:rowOff>
    </xdr:from>
    <xdr:to>
      <xdr:col>28</xdr:col>
      <xdr:colOff>143050</xdr:colOff>
      <xdr:row>48</xdr:row>
      <xdr:rowOff>122513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495992" y="3108326"/>
          <a:ext cx="8999183" cy="6161362"/>
        </a:xfrm>
        <a:prstGeom prst="rect">
          <a:avLst/>
        </a:prstGeom>
      </xdr:spPr>
    </xdr:pic>
    <xdr:clientData/>
  </xdr:twoCellAnchor>
  <xdr:twoCellAnchor editAs="oneCell">
    <xdr:from>
      <xdr:col>15</xdr:col>
      <xdr:colOff>279401</xdr:colOff>
      <xdr:row>13</xdr:row>
      <xdr:rowOff>171363</xdr:rowOff>
    </xdr:from>
    <xdr:to>
      <xdr:col>29</xdr:col>
      <xdr:colOff>503465</xdr:colOff>
      <xdr:row>50</xdr:row>
      <xdr:rowOff>134960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71651" y="2661470"/>
          <a:ext cx="8796564" cy="702570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395728</xdr:colOff>
      <xdr:row>2</xdr:row>
      <xdr:rowOff>95251</xdr:rowOff>
    </xdr:from>
    <xdr:to>
      <xdr:col>27</xdr:col>
      <xdr:colOff>222449</xdr:colOff>
      <xdr:row>34</xdr:row>
      <xdr:rowOff>69851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83228" y="455084"/>
          <a:ext cx="8219304" cy="57531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ftdinc-my.sharepoint.com/USDGVIFSPSECSHR/Finance$/Direct%20Marketing/20060915%20KPI%20SEPT/September%20Full%20Month%20MASTER%20BATCH%20REPORT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/Consolidated%20Accounting%20FPA/01%20Strategic%20Planning%20and%20Reporting/Strategy%20Model%20(NEW)/2019%20Model%20Update/Project%20Vine%20-%20Strategy%20Model%20-%20Updated%20w%202019%20Budget%20(OPEN-%20WIP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/Analytics/Danielle/2017-09-05%20GF%20Template%20for%20Channel%20Managers--8+4%20Reforecast--Filled%20In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ftdinc-my.sharepoint.com/USDGVIFSPSECSHR/Finance$/Documents%20and%20Settings/tfurie/Local%20Settings/Temporary%20Internet%20Files/OLK37/Mormile%20loan%20schedule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Users/nbagramovich/AppData/Local/Microsoft/Windows/INetCache/Content.Outlook/8MH9H0H4/B59%20C5375%20FLRS%20w%20VDAY24%20pricing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DGPFILE/CorpStorage1/GROUPS/FTD.COM/Merchandise/Design/Recipes/VDAY%202024/EDAY%20w%20VDAY24%20Pricing/B59%20C5375%20FLRS%20w%20VDAY24%20pricing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KPI1"/>
      <sheetName val="KPI 1"/>
      <sheetName val="KPI2"/>
      <sheetName val="KPI 2"/>
      <sheetName val="KPI3"/>
      <sheetName val="KPI 3"/>
      <sheetName val="KPI4"/>
      <sheetName val="KPI 4"/>
      <sheetName val="KPI5"/>
      <sheetName val="KPI 5"/>
      <sheetName val="KPI6"/>
      <sheetName val="KPI 6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>
        <row r="6">
          <cell r="B6" t="str">
            <v>Total</v>
          </cell>
          <cell r="D6" t="str">
            <v>Web</v>
          </cell>
          <cell r="F6" t="str">
            <v>Tel</v>
          </cell>
          <cell r="H6" t="str">
            <v>Other</v>
          </cell>
          <cell r="L6" t="str">
            <v>Total</v>
          </cell>
          <cell r="N6" t="str">
            <v>Web</v>
          </cell>
          <cell r="P6" t="str">
            <v>Tel</v>
          </cell>
          <cell r="R6" t="str">
            <v>Other</v>
          </cell>
          <cell r="V6" t="str">
            <v>Total</v>
          </cell>
          <cell r="X6" t="str">
            <v>Web</v>
          </cell>
          <cell r="Z6" t="str">
            <v>Tel</v>
          </cell>
          <cell r="AB6" t="str">
            <v>Other</v>
          </cell>
        </row>
        <row r="7">
          <cell r="B7">
            <v>6418</v>
          </cell>
          <cell r="D7">
            <v>127</v>
          </cell>
          <cell r="F7">
            <v>6093</v>
          </cell>
          <cell r="H7">
            <v>343</v>
          </cell>
          <cell r="L7">
            <v>0</v>
          </cell>
          <cell r="N7">
            <v>0</v>
          </cell>
          <cell r="P7">
            <v>0</v>
          </cell>
          <cell r="R7">
            <v>0</v>
          </cell>
          <cell r="V7">
            <v>25173</v>
          </cell>
          <cell r="X7">
            <v>10351</v>
          </cell>
          <cell r="Z7">
            <v>14104</v>
          </cell>
          <cell r="AB7">
            <v>691</v>
          </cell>
        </row>
        <row r="8">
          <cell r="B8">
            <v>1061</v>
          </cell>
          <cell r="D8">
            <v>169</v>
          </cell>
          <cell r="F8">
            <v>890</v>
          </cell>
          <cell r="H8">
            <v>2</v>
          </cell>
          <cell r="L8">
            <v>2294</v>
          </cell>
          <cell r="N8">
            <v>1285</v>
          </cell>
          <cell r="P8">
            <v>1005</v>
          </cell>
          <cell r="R8">
            <v>3</v>
          </cell>
          <cell r="V8">
            <v>3018</v>
          </cell>
          <cell r="X8">
            <v>1617</v>
          </cell>
          <cell r="Z8">
            <v>1395</v>
          </cell>
          <cell r="AB8">
            <v>6</v>
          </cell>
        </row>
        <row r="9">
          <cell r="B9">
            <v>1399</v>
          </cell>
          <cell r="D9">
            <v>227</v>
          </cell>
          <cell r="F9">
            <v>1170</v>
          </cell>
          <cell r="H9">
            <v>2</v>
          </cell>
          <cell r="L9">
            <v>2972</v>
          </cell>
          <cell r="N9">
            <v>1690</v>
          </cell>
          <cell r="P9">
            <v>1278</v>
          </cell>
          <cell r="R9">
            <v>3</v>
          </cell>
          <cell r="V9">
            <v>4227</v>
          </cell>
          <cell r="X9">
            <v>2346</v>
          </cell>
          <cell r="Z9">
            <v>1871</v>
          </cell>
          <cell r="AB9">
            <v>0</v>
          </cell>
        </row>
        <row r="11">
          <cell r="B11">
            <v>0.16531629791212216</v>
          </cell>
          <cell r="D11">
            <v>1.3307086614173229</v>
          </cell>
          <cell r="F11">
            <v>0.14606925980633514</v>
          </cell>
          <cell r="H11">
            <v>5.8309037900874635E-3</v>
          </cell>
          <cell r="L11" t="e">
            <v>#DIV/0!</v>
          </cell>
          <cell r="N11" t="e">
            <v>#DIV/0!</v>
          </cell>
          <cell r="P11" t="e">
            <v>#DIV/0!</v>
          </cell>
          <cell r="R11" t="e">
            <v>#DIV/0!</v>
          </cell>
          <cell r="V11">
            <v>0.1198903587176737</v>
          </cell>
          <cell r="X11">
            <v>0.15621679064824653</v>
          </cell>
          <cell r="Z11">
            <v>9.8908111174134991E-2</v>
          </cell>
          <cell r="AB11">
            <v>8.6830680173661367E-3</v>
          </cell>
        </row>
        <row r="12">
          <cell r="B12">
            <v>41.517994947144466</v>
          </cell>
          <cell r="D12">
            <v>40.002366863905323</v>
          </cell>
          <cell r="F12">
            <v>42.106617977528089</v>
          </cell>
          <cell r="H12">
            <v>42.445</v>
          </cell>
          <cell r="L12">
            <v>45.13</v>
          </cell>
          <cell r="N12">
            <v>38.213089494163427</v>
          </cell>
          <cell r="P12">
            <v>43.263532338308458</v>
          </cell>
          <cell r="R12">
            <v>35.946666666666665</v>
          </cell>
          <cell r="V12">
            <v>39.048315190527177</v>
          </cell>
          <cell r="X12">
            <v>39.542436611008043</v>
          </cell>
          <cell r="Z12">
            <v>42.762508960573477</v>
          </cell>
          <cell r="AB12">
            <v>34.840000000000003</v>
          </cell>
        </row>
        <row r="14">
          <cell r="B14">
            <v>44050.59263892028</v>
          </cell>
          <cell r="D14">
            <v>6760.4</v>
          </cell>
          <cell r="F14">
            <v>37474.89</v>
          </cell>
          <cell r="H14">
            <v>84.89</v>
          </cell>
          <cell r="L14">
            <v>103528.22</v>
          </cell>
          <cell r="N14">
            <v>49103.82</v>
          </cell>
          <cell r="P14">
            <v>43479.85</v>
          </cell>
          <cell r="R14">
            <v>107.84</v>
          </cell>
          <cell r="V14">
            <v>117847.81524501102</v>
          </cell>
          <cell r="X14">
            <v>63940.12</v>
          </cell>
          <cell r="Z14">
            <v>59653.7</v>
          </cell>
          <cell r="AB14">
            <v>209.04000000000002</v>
          </cell>
        </row>
        <row r="15">
          <cell r="B15">
            <v>13215.177791676084</v>
          </cell>
          <cell r="D15">
            <v>2028.12</v>
          </cell>
          <cell r="F15">
            <v>11242.466999999999</v>
          </cell>
          <cell r="H15">
            <v>25.466999999999999</v>
          </cell>
          <cell r="L15">
            <v>31058.466</v>
          </cell>
          <cell r="N15">
            <v>14731.145999999999</v>
          </cell>
          <cell r="P15">
            <v>13043.955</v>
          </cell>
          <cell r="R15">
            <v>32.351999999999997</v>
          </cell>
          <cell r="V15">
            <v>35354.344573503302</v>
          </cell>
          <cell r="X15">
            <v>19182.036</v>
          </cell>
          <cell r="Z15">
            <v>17896.109999999997</v>
          </cell>
          <cell r="AB15">
            <v>62.712000000000003</v>
          </cell>
        </row>
        <row r="17">
          <cell r="B17">
            <v>3658.2599999999998</v>
          </cell>
          <cell r="D17">
            <v>72.39</v>
          </cell>
          <cell r="F17">
            <v>3473.0099999999998</v>
          </cell>
          <cell r="H17">
            <v>195.51</v>
          </cell>
          <cell r="L17">
            <v>0</v>
          </cell>
          <cell r="N17">
            <v>0</v>
          </cell>
          <cell r="P17">
            <v>0</v>
          </cell>
          <cell r="R17">
            <v>0</v>
          </cell>
          <cell r="V17">
            <v>8558.82</v>
          </cell>
          <cell r="X17">
            <v>3519.34</v>
          </cell>
          <cell r="Z17">
            <v>4795.3600000000006</v>
          </cell>
          <cell r="AB17">
            <v>234.94000000000003</v>
          </cell>
        </row>
        <row r="18">
          <cell r="B18">
            <v>0.56999999999999995</v>
          </cell>
          <cell r="D18">
            <v>0.56999999999999995</v>
          </cell>
          <cell r="F18">
            <v>0.56999999999999995</v>
          </cell>
          <cell r="H18">
            <v>0.56999999999999995</v>
          </cell>
          <cell r="L18">
            <v>0.43</v>
          </cell>
          <cell r="N18">
            <v>0.43</v>
          </cell>
          <cell r="P18">
            <v>0.43</v>
          </cell>
          <cell r="R18">
            <v>0.43</v>
          </cell>
          <cell r="V18">
            <v>0.34</v>
          </cell>
          <cell r="X18">
            <v>0.34</v>
          </cell>
          <cell r="Z18">
            <v>0.34</v>
          </cell>
          <cell r="AB18">
            <v>0.34</v>
          </cell>
        </row>
        <row r="20">
          <cell r="B20">
            <v>8.3046782820528867E-2</v>
          </cell>
          <cell r="D20">
            <v>1.0707946275368321E-2</v>
          </cell>
          <cell r="F20">
            <v>9.2675655619002484E-2</v>
          </cell>
          <cell r="H20">
            <v>2.3030981269878663</v>
          </cell>
          <cell r="L20">
            <v>0</v>
          </cell>
          <cell r="N20">
            <v>0</v>
          </cell>
          <cell r="P20">
            <v>0</v>
          </cell>
          <cell r="R20">
            <v>0</v>
          </cell>
          <cell r="V20">
            <v>7.2626038778960983E-2</v>
          </cell>
          <cell r="X20">
            <v>5.5041185409098387E-2</v>
          </cell>
          <cell r="Z20">
            <v>8.0386631508188103E-2</v>
          </cell>
          <cell r="AB20">
            <v>1.1238997321086874</v>
          </cell>
        </row>
        <row r="21">
          <cell r="B21">
            <v>3.6124216954716406</v>
          </cell>
          <cell r="D21">
            <v>28.016576875259013</v>
          </cell>
          <cell r="F21">
            <v>3.2370960636450801</v>
          </cell>
          <cell r="H21">
            <v>0.13025932177382232</v>
          </cell>
          <cell r="L21" t="e">
            <v>#DIV/0!</v>
          </cell>
          <cell r="N21" t="e">
            <v>#DIV/0!</v>
          </cell>
          <cell r="P21" t="e">
            <v>#DIV/0!</v>
          </cell>
          <cell r="R21" t="e">
            <v>#DIV/0!</v>
          </cell>
          <cell r="V21">
            <v>4.1307498666291966</v>
          </cell>
          <cell r="X21">
            <v>5.4504640074559436</v>
          </cell>
          <cell r="Z21">
            <v>3.731963815021186</v>
          </cell>
          <cell r="AB21">
            <v>0.26692772622797306</v>
          </cell>
        </row>
        <row r="23">
          <cell r="B23">
            <v>3.4479359095193214</v>
          </cell>
          <cell r="D23">
            <v>0.42834319526627218</v>
          </cell>
          <cell r="F23">
            <v>3.9022584269662919</v>
          </cell>
          <cell r="H23">
            <v>97.754999999999995</v>
          </cell>
          <cell r="L23">
            <v>0</v>
          </cell>
          <cell r="N23">
            <v>0</v>
          </cell>
          <cell r="P23">
            <v>0</v>
          </cell>
          <cell r="R23">
            <v>0</v>
          </cell>
          <cell r="V23">
            <v>2.8359244532803181</v>
          </cell>
          <cell r="X23">
            <v>2.1764625850340136</v>
          </cell>
          <cell r="Z23">
            <v>3.4375340501792118</v>
          </cell>
          <cell r="AB23">
            <v>39.156666666666673</v>
          </cell>
        </row>
        <row r="28">
          <cell r="B28" t="str">
            <v>Total</v>
          </cell>
          <cell r="D28" t="str">
            <v>Web</v>
          </cell>
          <cell r="F28" t="str">
            <v>Tel</v>
          </cell>
          <cell r="H28" t="str">
            <v>Other</v>
          </cell>
          <cell r="L28" t="str">
            <v>Total</v>
          </cell>
          <cell r="N28" t="str">
            <v>Web</v>
          </cell>
          <cell r="P28" t="str">
            <v>Tel</v>
          </cell>
          <cell r="R28" t="str">
            <v>Other</v>
          </cell>
          <cell r="V28" t="str">
            <v>Total</v>
          </cell>
          <cell r="X28" t="str">
            <v>Web</v>
          </cell>
          <cell r="Z28" t="str">
            <v>Tel</v>
          </cell>
          <cell r="AB28" t="str">
            <v>Other</v>
          </cell>
        </row>
        <row r="29">
          <cell r="B29">
            <v>1.8283881315156375E-2</v>
          </cell>
          <cell r="D29">
            <v>2.2587498602258751E-2</v>
          </cell>
          <cell r="F29">
            <v>1.4341323499282934E-2</v>
          </cell>
          <cell r="H29">
            <v>0</v>
          </cell>
          <cell r="L29">
            <v>1.8283881315156375E-2</v>
          </cell>
          <cell r="N29">
            <v>2.2587498602258751E-2</v>
          </cell>
          <cell r="P29">
            <v>1.4341323499282934E-2</v>
          </cell>
          <cell r="R29">
            <v>0</v>
          </cell>
          <cell r="V29">
            <v>1.8283881315156375E-2</v>
          </cell>
          <cell r="X29">
            <v>2.2587498602258751E-2</v>
          </cell>
          <cell r="Z29">
            <v>1.4341323499282934E-2</v>
          </cell>
          <cell r="AB29">
            <v>0</v>
          </cell>
        </row>
        <row r="31">
          <cell r="B31">
            <v>0.14703241659696578</v>
          </cell>
          <cell r="D31">
            <v>1.3081211628150642</v>
          </cell>
          <cell r="F31">
            <v>0.13172793630705221</v>
          </cell>
          <cell r="H31">
            <v>5.8309037900874635E-3</v>
          </cell>
          <cell r="L31" t="e">
            <v>#DIV/0!</v>
          </cell>
          <cell r="N31" t="e">
            <v>#DIV/0!</v>
          </cell>
          <cell r="P31" t="e">
            <v>#DIV/0!</v>
          </cell>
          <cell r="R31" t="e">
            <v>#DIV/0!</v>
          </cell>
          <cell r="V31">
            <v>0.10160647740251733</v>
          </cell>
          <cell r="X31">
            <v>0.13362929204598778</v>
          </cell>
          <cell r="Z31">
            <v>8.4566787674852054E-2</v>
          </cell>
          <cell r="AB31">
            <v>8.6830680173661367E-3</v>
          </cell>
        </row>
        <row r="33">
          <cell r="B33">
            <v>943.65404971932639</v>
          </cell>
          <cell r="D33">
            <v>166.13138767751315</v>
          </cell>
          <cell r="F33">
            <v>802.61831591886914</v>
          </cell>
          <cell r="H33">
            <v>2</v>
          </cell>
          <cell r="L33" t="e">
            <v>#DIV/0!</v>
          </cell>
          <cell r="N33" t="e">
            <v>#DIV/0!</v>
          </cell>
          <cell r="P33" t="e">
            <v>#DIV/0!</v>
          </cell>
          <cell r="R33" t="e">
            <v>#DIV/0!</v>
          </cell>
          <cell r="V33">
            <v>2557.7398556535686</v>
          </cell>
          <cell r="X33">
            <v>1383.1968019680196</v>
          </cell>
          <cell r="Z33">
            <v>1192.7299733661134</v>
          </cell>
          <cell r="AB33">
            <v>6.0000000000000009</v>
          </cell>
        </row>
        <row r="35">
          <cell r="B35">
            <v>39178.624068099409</v>
          </cell>
          <cell r="D35">
            <v>6645.6487174855611</v>
          </cell>
          <cell r="F35">
            <v>33795.542810162777</v>
          </cell>
          <cell r="H35">
            <v>84.89</v>
          </cell>
          <cell r="L35" t="e">
            <v>#DIV/0!</v>
          </cell>
          <cell r="N35" t="e">
            <v>#DIV/0!</v>
          </cell>
          <cell r="P35" t="e">
            <v>#DIV/0!</v>
          </cell>
          <cell r="R35" t="e">
            <v>#DIV/0!</v>
          </cell>
          <cell r="V35">
            <v>99875.432058934035</v>
          </cell>
          <cell r="X35">
            <v>54694.971862369457</v>
          </cell>
          <cell r="Z35">
            <v>51004.126173612989</v>
          </cell>
          <cell r="AB35">
            <v>209.04000000000005</v>
          </cell>
        </row>
        <row r="37">
          <cell r="B37">
            <v>12733.052822132307</v>
          </cell>
          <cell r="D37">
            <v>2159.8358331828076</v>
          </cell>
          <cell r="F37">
            <v>10983.551413302903</v>
          </cell>
          <cell r="H37">
            <v>27.58925</v>
          </cell>
          <cell r="L37" t="e">
            <v>#DIV/0!</v>
          </cell>
          <cell r="N37" t="e">
            <v>#DIV/0!</v>
          </cell>
          <cell r="P37" t="e">
            <v>#DIV/0!</v>
          </cell>
          <cell r="R37" t="e">
            <v>#DIV/0!</v>
          </cell>
          <cell r="V37">
            <v>32459.515419153562</v>
          </cell>
          <cell r="X37">
            <v>17775.865855270073</v>
          </cell>
          <cell r="Z37">
            <v>16576.341006424223</v>
          </cell>
          <cell r="AB37">
            <v>67.938000000000017</v>
          </cell>
        </row>
        <row r="39">
          <cell r="B39">
            <v>3658.2599999999998</v>
          </cell>
          <cell r="D39">
            <v>72.39</v>
          </cell>
          <cell r="F39">
            <v>3473.0099999999998</v>
          </cell>
          <cell r="H39">
            <v>195.51</v>
          </cell>
          <cell r="L39">
            <v>0</v>
          </cell>
          <cell r="N39">
            <v>0</v>
          </cell>
          <cell r="P39">
            <v>0</v>
          </cell>
          <cell r="R39">
            <v>0</v>
          </cell>
          <cell r="V39">
            <v>8558.82</v>
          </cell>
          <cell r="X39">
            <v>3519.34</v>
          </cell>
          <cell r="Z39">
            <v>4795.3600000000006</v>
          </cell>
          <cell r="AB39">
            <v>234.94000000000003</v>
          </cell>
        </row>
        <row r="41">
          <cell r="B41">
            <v>9074.7928221323073</v>
          </cell>
          <cell r="D41">
            <v>2087.4458331828077</v>
          </cell>
          <cell r="F41">
            <v>7510.5414133029026</v>
          </cell>
          <cell r="H41">
            <v>-167.92075</v>
          </cell>
          <cell r="L41" t="e">
            <v>#DIV/0!</v>
          </cell>
          <cell r="N41" t="e">
            <v>#DIV/0!</v>
          </cell>
          <cell r="P41" t="e">
            <v>#DIV/0!</v>
          </cell>
          <cell r="R41" t="e">
            <v>#DIV/0!</v>
          </cell>
          <cell r="V41">
            <v>23900.695419153562</v>
          </cell>
          <cell r="X41">
            <v>14256.525855270072</v>
          </cell>
          <cell r="Z41">
            <v>11780.981006424223</v>
          </cell>
          <cell r="AB41">
            <v>-167.00200000000001</v>
          </cell>
        </row>
        <row r="43">
          <cell r="B43">
            <v>2.4806309070794059</v>
          </cell>
          <cell r="D43">
            <v>28.836107655516063</v>
          </cell>
          <cell r="F43">
            <v>2.1625452887561232</v>
          </cell>
          <cell r="H43">
            <v>-0.85888573474502583</v>
          </cell>
          <cell r="L43" t="e">
            <v>#DIV/0!</v>
          </cell>
          <cell r="N43" t="e">
            <v>#DIV/0!</v>
          </cell>
          <cell r="P43" t="e">
            <v>#DIV/0!</v>
          </cell>
          <cell r="R43" t="e">
            <v>#DIV/0!</v>
          </cell>
          <cell r="V43">
            <v>2.7925222658209381</v>
          </cell>
          <cell r="X43">
            <v>4.0509089361272492</v>
          </cell>
          <cell r="Z43">
            <v>2.4567458973725063</v>
          </cell>
          <cell r="AB43">
            <v>-0.71082829658636248</v>
          </cell>
        </row>
        <row r="47">
          <cell r="B47" t="str">
            <v>DM Only</v>
          </cell>
          <cell r="D47" t="str">
            <v>Email and DM</v>
          </cell>
          <cell r="F47" t="str">
            <v>Total</v>
          </cell>
          <cell r="H47" t="str">
            <v>% Total</v>
          </cell>
          <cell r="L47" t="str">
            <v>DM Only</v>
          </cell>
          <cell r="N47" t="str">
            <v>Email and DM</v>
          </cell>
          <cell r="P47" t="str">
            <v>Total</v>
          </cell>
          <cell r="R47" t="str">
            <v>% Total</v>
          </cell>
          <cell r="V47" t="str">
            <v>DM Only</v>
          </cell>
          <cell r="X47" t="str">
            <v>Email and DM</v>
          </cell>
          <cell r="Z47" t="str">
            <v>Total</v>
          </cell>
          <cell r="AB47" t="str">
            <v>% Total</v>
          </cell>
        </row>
        <row r="55">
          <cell r="B55">
            <v>0</v>
          </cell>
          <cell r="D55">
            <v>0</v>
          </cell>
          <cell r="F55">
            <v>0</v>
          </cell>
          <cell r="H55">
            <v>0</v>
          </cell>
          <cell r="L55">
            <v>0</v>
          </cell>
          <cell r="N55">
            <v>0</v>
          </cell>
          <cell r="P55">
            <v>0</v>
          </cell>
          <cell r="R55">
            <v>0</v>
          </cell>
          <cell r="V55">
            <v>0</v>
          </cell>
          <cell r="X55">
            <v>0</v>
          </cell>
          <cell r="Z55">
            <v>0</v>
          </cell>
          <cell r="AB55">
            <v>0</v>
          </cell>
        </row>
        <row r="67">
          <cell r="B67">
            <v>0</v>
          </cell>
          <cell r="D67">
            <v>0</v>
          </cell>
          <cell r="F67">
            <v>0</v>
          </cell>
          <cell r="H67">
            <v>0</v>
          </cell>
          <cell r="L67">
            <v>0</v>
          </cell>
          <cell r="N67">
            <v>0</v>
          </cell>
          <cell r="P67">
            <v>0</v>
          </cell>
          <cell r="R67">
            <v>0</v>
          </cell>
          <cell r="V67">
            <v>0</v>
          </cell>
          <cell r="X67">
            <v>0</v>
          </cell>
          <cell r="Z67">
            <v>0</v>
          </cell>
          <cell r="AB67">
            <v>0</v>
          </cell>
        </row>
        <row r="71">
          <cell r="B71" t="str">
            <v>Volume</v>
          </cell>
          <cell r="D71" t="str">
            <v>Orders</v>
          </cell>
          <cell r="F71" t="str">
            <v>Conversion</v>
          </cell>
          <cell r="H71" t="str">
            <v>ROI</v>
          </cell>
          <cell r="L71" t="str">
            <v>Volume</v>
          </cell>
          <cell r="N71" t="str">
            <v>Orders</v>
          </cell>
          <cell r="P71" t="str">
            <v>Conversion</v>
          </cell>
          <cell r="R71" t="str">
            <v>ROI</v>
          </cell>
          <cell r="V71" t="str">
            <v>Volume</v>
          </cell>
          <cell r="X71" t="str">
            <v>Orders</v>
          </cell>
          <cell r="Z71" t="str">
            <v>Conversion</v>
          </cell>
          <cell r="AB71" t="str">
            <v>ROI</v>
          </cell>
        </row>
        <row r="74">
          <cell r="B74">
            <v>14848</v>
          </cell>
          <cell r="D74">
            <v>1753</v>
          </cell>
          <cell r="F74">
            <v>0.11806303879310345</v>
          </cell>
          <cell r="L74">
            <v>34163</v>
          </cell>
          <cell r="N74">
            <v>1308</v>
          </cell>
          <cell r="P74">
            <v>3.8287035681878058E-2</v>
          </cell>
          <cell r="V74">
            <v>22424</v>
          </cell>
          <cell r="X74">
            <v>2555</v>
          </cell>
          <cell r="Z74">
            <v>0.11394042097752408</v>
          </cell>
        </row>
        <row r="75">
          <cell r="B75">
            <v>6568</v>
          </cell>
          <cell r="D75">
            <v>1061</v>
          </cell>
          <cell r="F75">
            <v>0.16154080389768574</v>
          </cell>
          <cell r="L75">
            <v>0</v>
          </cell>
          <cell r="N75">
            <v>2294</v>
          </cell>
          <cell r="P75" t="e">
            <v>#DIV/0!</v>
          </cell>
          <cell r="V75">
            <v>28170</v>
          </cell>
          <cell r="X75">
            <v>3018</v>
          </cell>
          <cell r="Z75">
            <v>0.10713525026624068</v>
          </cell>
        </row>
        <row r="88">
          <cell r="B88" t="str">
            <v>Total</v>
          </cell>
          <cell r="D88" t="str">
            <v>Web</v>
          </cell>
          <cell r="F88" t="str">
            <v>Tel</v>
          </cell>
          <cell r="H88" t="str">
            <v>Other</v>
          </cell>
          <cell r="L88" t="str">
            <v>Total</v>
          </cell>
          <cell r="N88" t="str">
            <v>Web</v>
          </cell>
          <cell r="P88" t="str">
            <v>Tel</v>
          </cell>
          <cell r="R88" t="str">
            <v>Other</v>
          </cell>
          <cell r="V88" t="str">
            <v>Total</v>
          </cell>
          <cell r="X88" t="str">
            <v>Web</v>
          </cell>
          <cell r="Z88" t="str">
            <v>Tel</v>
          </cell>
          <cell r="AB88" t="str">
            <v>Other</v>
          </cell>
        </row>
        <row r="89">
          <cell r="B89">
            <v>0.34104477611940298</v>
          </cell>
          <cell r="D89">
            <v>1.0377358490566038</v>
          </cell>
          <cell r="F89">
            <v>0.30449362843729039</v>
          </cell>
          <cell r="L89" t="e">
            <v>#DIV/0!</v>
          </cell>
          <cell r="N89" t="e">
            <v>#DIV/0!</v>
          </cell>
          <cell r="P89" t="e">
            <v>#DIV/0!</v>
          </cell>
          <cell r="R89" t="e">
            <v>#DIV/0!</v>
          </cell>
          <cell r="V89">
            <v>0.73966309341500769</v>
          </cell>
          <cell r="X89">
            <v>0.72497365648050582</v>
          </cell>
          <cell r="Z89">
            <v>0.75346534653465347</v>
          </cell>
          <cell r="AB89" t="e">
            <v>#DIV/0!</v>
          </cell>
        </row>
        <row r="90">
          <cell r="B90">
            <v>0.16763202725724022</v>
          </cell>
          <cell r="D90">
            <v>0.8571428571428571</v>
          </cell>
          <cell r="F90">
            <v>0.3304178814382896</v>
          </cell>
          <cell r="L90" t="e">
            <v>#DIV/0!</v>
          </cell>
          <cell r="N90" t="e">
            <v>#DIV/0!</v>
          </cell>
          <cell r="P90" t="e">
            <v>#DIV/0!</v>
          </cell>
          <cell r="R90" t="e">
            <v>#DIV/0!</v>
          </cell>
          <cell r="V90">
            <v>0.6800651819663226</v>
          </cell>
          <cell r="X90">
            <v>0.75573280159521439</v>
          </cell>
          <cell r="Z90">
            <v>0.58949880668257759</v>
          </cell>
          <cell r="AB90" t="e">
            <v>#DIV/0!</v>
          </cell>
        </row>
        <row r="91">
          <cell r="B91">
            <v>4.414361389052384E-2</v>
          </cell>
          <cell r="D91">
            <v>1</v>
          </cell>
          <cell r="F91">
            <v>0</v>
          </cell>
          <cell r="L91" t="e">
            <v>#DIV/0!</v>
          </cell>
          <cell r="N91" t="e">
            <v>#DIV/0!</v>
          </cell>
          <cell r="P91" t="e">
            <v>#DIV/0!</v>
          </cell>
          <cell r="R91" t="e">
            <v>#DIV/0!</v>
          </cell>
          <cell r="V91">
            <v>7.8979343863912511E-3</v>
          </cell>
          <cell r="X91">
            <v>1.4671083767155703E-2</v>
          </cell>
          <cell r="Z91">
            <v>2.8318584070796461E-3</v>
          </cell>
          <cell r="AB91" t="e">
            <v>#DIV/0!</v>
          </cell>
        </row>
        <row r="92">
          <cell r="B92">
            <v>4.396577161404544E-2</v>
          </cell>
          <cell r="D92">
            <v>3</v>
          </cell>
          <cell r="F92">
            <v>0.1</v>
          </cell>
          <cell r="L92" t="e">
            <v>#DIV/0!</v>
          </cell>
          <cell r="N92" t="e">
            <v>#DIV/0!</v>
          </cell>
          <cell r="P92" t="e">
            <v>#DIV/0!</v>
          </cell>
          <cell r="R92" t="e">
            <v>#DIV/0!</v>
          </cell>
          <cell r="V92">
            <v>0.10240963855421686</v>
          </cell>
          <cell r="X92">
            <v>0.11724137931034483</v>
          </cell>
          <cell r="Z92">
            <v>0</v>
          </cell>
          <cell r="AB92" t="e">
            <v>#DIV/0!</v>
          </cell>
        </row>
        <row r="93">
          <cell r="B93">
            <v>4.3311726576311139E-2</v>
          </cell>
          <cell r="D93" t="e">
            <v>#DIV/0!</v>
          </cell>
          <cell r="F93">
            <v>0</v>
          </cell>
          <cell r="L93" t="e">
            <v>#DIV/0!</v>
          </cell>
          <cell r="N93" t="e">
            <v>#DIV/0!</v>
          </cell>
          <cell r="P93" t="e">
            <v>#DIV/0!</v>
          </cell>
          <cell r="R93" t="e">
            <v>#DIV/0!</v>
          </cell>
          <cell r="V93">
            <v>0</v>
          </cell>
          <cell r="X93">
            <v>0</v>
          </cell>
          <cell r="Z93">
            <v>0</v>
          </cell>
          <cell r="AB93" t="e">
            <v>#DIV/0!</v>
          </cell>
        </row>
        <row r="94">
          <cell r="B94">
            <v>4.3324491600353669E-2</v>
          </cell>
          <cell r="D94" t="e">
            <v>#DIV/0!</v>
          </cell>
          <cell r="F94">
            <v>0</v>
          </cell>
          <cell r="L94" t="e">
            <v>#DIV/0!</v>
          </cell>
          <cell r="N94" t="e">
            <v>#DIV/0!</v>
          </cell>
          <cell r="P94" t="e">
            <v>#DIV/0!</v>
          </cell>
          <cell r="R94" t="e">
            <v>#DIV/0!</v>
          </cell>
          <cell r="V94">
            <v>0</v>
          </cell>
          <cell r="X94">
            <v>0</v>
          </cell>
          <cell r="Z94">
            <v>0</v>
          </cell>
          <cell r="AB94" t="e">
            <v>#DIV/0!</v>
          </cell>
        </row>
        <row r="95">
          <cell r="B95">
            <v>4.3350044234739017E-2</v>
          </cell>
          <cell r="D95" t="e">
            <v>#DIV/0!</v>
          </cell>
          <cell r="F95" t="e">
            <v>#DIV/0!</v>
          </cell>
          <cell r="L95" t="e">
            <v>#DIV/0!</v>
          </cell>
          <cell r="N95" t="e">
            <v>#DIV/0!</v>
          </cell>
          <cell r="P95" t="e">
            <v>#DIV/0!</v>
          </cell>
          <cell r="R95" t="e">
            <v>#DIV/0!</v>
          </cell>
          <cell r="V95">
            <v>0</v>
          </cell>
          <cell r="X95">
            <v>0</v>
          </cell>
          <cell r="Z95">
            <v>0</v>
          </cell>
          <cell r="AB95" t="e">
            <v>#DIV/0!</v>
          </cell>
        </row>
        <row r="96">
          <cell r="B96">
            <v>4.3350044234739017E-2</v>
          </cell>
          <cell r="D96" t="e">
            <v>#DIV/0!</v>
          </cell>
          <cell r="F96">
            <v>0</v>
          </cell>
          <cell r="L96" t="e">
            <v>#DIV/0!</v>
          </cell>
          <cell r="N96" t="e">
            <v>#DIV/0!</v>
          </cell>
          <cell r="P96" t="e">
            <v>#DIV/0!</v>
          </cell>
          <cell r="R96" t="e">
            <v>#DIV/0!</v>
          </cell>
          <cell r="V96">
            <v>0</v>
          </cell>
          <cell r="X96">
            <v>0</v>
          </cell>
          <cell r="Z96">
            <v>0</v>
          </cell>
          <cell r="AB96" t="e">
            <v>#DIV/0!</v>
          </cell>
        </row>
        <row r="97">
          <cell r="B97">
            <v>4.3337264150943397E-2</v>
          </cell>
          <cell r="D97" t="e">
            <v>#DIV/0!</v>
          </cell>
          <cell r="F97">
            <v>0</v>
          </cell>
          <cell r="L97" t="e">
            <v>#DIV/0!</v>
          </cell>
          <cell r="N97" t="e">
            <v>#DIV/0!</v>
          </cell>
          <cell r="P97" t="e">
            <v>#DIV/0!</v>
          </cell>
          <cell r="R97" t="e">
            <v>#DIV/0!</v>
          </cell>
          <cell r="V97">
            <v>0</v>
          </cell>
          <cell r="X97">
            <v>0</v>
          </cell>
          <cell r="Z97">
            <v>0</v>
          </cell>
          <cell r="AB97" t="e">
            <v>#DIV/0!</v>
          </cell>
        </row>
        <row r="98">
          <cell r="B98">
            <v>4.3286219081272087E-2</v>
          </cell>
          <cell r="D98" t="e">
            <v>#DIV/0!</v>
          </cell>
          <cell r="F98" t="e">
            <v>#DIV/0!</v>
          </cell>
          <cell r="L98" t="e">
            <v>#DIV/0!</v>
          </cell>
          <cell r="N98" t="e">
            <v>#DIV/0!</v>
          </cell>
          <cell r="P98" t="e">
            <v>#DIV/0!</v>
          </cell>
          <cell r="R98" t="e">
            <v>#DIV/0!</v>
          </cell>
          <cell r="V98">
            <v>0</v>
          </cell>
          <cell r="X98">
            <v>0</v>
          </cell>
          <cell r="Z98">
            <v>0</v>
          </cell>
          <cell r="AB98" t="e">
            <v>#DIV/0!</v>
          </cell>
        </row>
        <row r="99">
          <cell r="B99">
            <v>0.34104477611940298</v>
          </cell>
          <cell r="D99">
            <v>4.4402985074626866E-2</v>
          </cell>
          <cell r="F99">
            <v>0.31115459882583169</v>
          </cell>
          <cell r="L99" t="e">
            <v>#DIV/0!</v>
          </cell>
          <cell r="N99" t="e">
            <v>#DIV/0!</v>
          </cell>
          <cell r="P99" t="e">
            <v>#DIV/0!</v>
          </cell>
          <cell r="R99" t="e">
            <v>#DIV/0!</v>
          </cell>
          <cell r="V99">
            <v>0.19333800841514726</v>
          </cell>
          <cell r="X99">
            <v>0.20567180616740088</v>
          </cell>
          <cell r="Z99">
            <v>0.18053173241852488</v>
          </cell>
          <cell r="AB99" t="e">
            <v>#DIV/0!</v>
          </cell>
        </row>
        <row r="101">
          <cell r="B101">
            <v>0.16472958313962499</v>
          </cell>
          <cell r="D101" t="e">
            <v>#DIV/0!</v>
          </cell>
          <cell r="F101">
            <v>18</v>
          </cell>
          <cell r="H101" t="e">
            <v>#DIV/0!</v>
          </cell>
          <cell r="L101" t="e">
            <v>#DIV/0!</v>
          </cell>
          <cell r="N101" t="e">
            <v>#DIV/0!</v>
          </cell>
          <cell r="P101" t="e">
            <v>#DIV/0!</v>
          </cell>
          <cell r="R101" t="e">
            <v>#DIV/0!</v>
          </cell>
          <cell r="V101">
            <v>13.4</v>
          </cell>
          <cell r="X101">
            <v>26.5</v>
          </cell>
          <cell r="Z101">
            <v>10.125</v>
          </cell>
          <cell r="AB101" t="e">
            <v>#DIV/0!</v>
          </cell>
        </row>
        <row r="102">
          <cell r="B102">
            <v>3.713188220230474E-2</v>
          </cell>
          <cell r="D102">
            <v>18</v>
          </cell>
          <cell r="F102">
            <v>2.5624599615631006E-2</v>
          </cell>
          <cell r="H102" t="e">
            <v>#DIV/0!</v>
          </cell>
          <cell r="L102" t="e">
            <v>#DIV/0!</v>
          </cell>
          <cell r="N102" t="e">
            <v>#DIV/0!</v>
          </cell>
          <cell r="P102" t="e">
            <v>#DIV/0!</v>
          </cell>
          <cell r="R102" t="e">
            <v>#DIV/0!</v>
          </cell>
          <cell r="V102">
            <v>120</v>
          </cell>
          <cell r="X102" t="e">
            <v>#DIV/0!</v>
          </cell>
          <cell r="Z102">
            <v>11</v>
          </cell>
          <cell r="AB102" t="e">
            <v>#DIV/0!</v>
          </cell>
        </row>
        <row r="103">
          <cell r="B103">
            <v>0</v>
          </cell>
          <cell r="D103" t="e">
            <v>#DIV/0!</v>
          </cell>
          <cell r="F103">
            <v>0</v>
          </cell>
          <cell r="H103">
            <v>0</v>
          </cell>
          <cell r="L103" t="e">
            <v>#DIV/0!</v>
          </cell>
          <cell r="N103" t="e">
            <v>#DIV/0!</v>
          </cell>
          <cell r="P103" t="e">
            <v>#DIV/0!</v>
          </cell>
          <cell r="R103" t="e">
            <v>#DIV/0!</v>
          </cell>
          <cell r="V103">
            <v>0</v>
          </cell>
          <cell r="X103">
            <v>0</v>
          </cell>
          <cell r="Z103">
            <v>3.2733224222585927E-4</v>
          </cell>
          <cell r="AB103">
            <v>0</v>
          </cell>
        </row>
        <row r="104">
          <cell r="B104">
            <v>0.125</v>
          </cell>
          <cell r="D104" t="e">
            <v>#DIV/0!</v>
          </cell>
          <cell r="F104">
            <v>0</v>
          </cell>
          <cell r="H104" t="e">
            <v>#DIV/0!</v>
          </cell>
          <cell r="L104" t="e">
            <v>#DIV/0!</v>
          </cell>
          <cell r="N104" t="e">
            <v>#DIV/0!</v>
          </cell>
          <cell r="P104" t="e">
            <v>#DIV/0!</v>
          </cell>
          <cell r="R104" t="e">
            <v>#DIV/0!</v>
          </cell>
          <cell r="V104">
            <v>3.125E-2</v>
          </cell>
          <cell r="X104">
            <v>4.3478260869565216E-2</v>
          </cell>
          <cell r="Z104">
            <v>0</v>
          </cell>
          <cell r="AB104" t="e">
            <v>#DIV/0!</v>
          </cell>
        </row>
        <row r="105">
          <cell r="B105">
            <v>0</v>
          </cell>
          <cell r="D105" t="e">
            <v>#DIV/0!</v>
          </cell>
          <cell r="F105">
            <v>0</v>
          </cell>
          <cell r="H105" t="e">
            <v>#DIV/0!</v>
          </cell>
          <cell r="L105" t="e">
            <v>#DIV/0!</v>
          </cell>
          <cell r="N105" t="e">
            <v>#DIV/0!</v>
          </cell>
          <cell r="P105" t="e">
            <v>#DIV/0!</v>
          </cell>
          <cell r="R105" t="e">
            <v>#DIV/0!</v>
          </cell>
          <cell r="V105">
            <v>0</v>
          </cell>
          <cell r="X105">
            <v>0</v>
          </cell>
          <cell r="Z105">
            <v>0</v>
          </cell>
          <cell r="AB105" t="e">
            <v>#DIV/0!</v>
          </cell>
        </row>
        <row r="106">
          <cell r="B106">
            <v>0</v>
          </cell>
          <cell r="D106" t="e">
            <v>#DIV/0!</v>
          </cell>
          <cell r="F106">
            <v>0</v>
          </cell>
          <cell r="H106" t="e">
            <v>#DIV/0!</v>
          </cell>
          <cell r="L106" t="e">
            <v>#DIV/0!</v>
          </cell>
          <cell r="N106" t="e">
            <v>#DIV/0!</v>
          </cell>
          <cell r="P106" t="e">
            <v>#DIV/0!</v>
          </cell>
          <cell r="R106" t="e">
            <v>#DIV/0!</v>
          </cell>
          <cell r="V106">
            <v>0</v>
          </cell>
          <cell r="X106">
            <v>0</v>
          </cell>
          <cell r="Z106">
            <v>0</v>
          </cell>
          <cell r="AB106">
            <v>0</v>
          </cell>
        </row>
        <row r="107">
          <cell r="B107" t="e">
            <v>#DIV/0!</v>
          </cell>
          <cell r="D107" t="e">
            <v>#DIV/0!</v>
          </cell>
          <cell r="F107" t="e">
            <v>#DIV/0!</v>
          </cell>
          <cell r="H107" t="e">
            <v>#DIV/0!</v>
          </cell>
          <cell r="L107" t="e">
            <v>#DIV/0!</v>
          </cell>
          <cell r="N107" t="e">
            <v>#DIV/0!</v>
          </cell>
          <cell r="P107" t="e">
            <v>#DIV/0!</v>
          </cell>
          <cell r="R107" t="e">
            <v>#DIV/0!</v>
          </cell>
          <cell r="V107">
            <v>0</v>
          </cell>
          <cell r="X107">
            <v>0</v>
          </cell>
          <cell r="Z107">
            <v>0</v>
          </cell>
          <cell r="AB107" t="e">
            <v>#DIV/0!</v>
          </cell>
        </row>
        <row r="108">
          <cell r="B108">
            <v>0</v>
          </cell>
          <cell r="D108" t="e">
            <v>#DIV/0!</v>
          </cell>
          <cell r="F108">
            <v>0</v>
          </cell>
          <cell r="H108" t="e">
            <v>#DIV/0!</v>
          </cell>
          <cell r="L108" t="e">
            <v>#DIV/0!</v>
          </cell>
          <cell r="N108" t="e">
            <v>#DIV/0!</v>
          </cell>
          <cell r="P108" t="e">
            <v>#DIV/0!</v>
          </cell>
          <cell r="R108" t="e">
            <v>#DIV/0!</v>
          </cell>
          <cell r="V108">
            <v>0</v>
          </cell>
          <cell r="X108">
            <v>0</v>
          </cell>
          <cell r="Z108">
            <v>0</v>
          </cell>
          <cell r="AB108" t="e">
            <v>#DIV/0!</v>
          </cell>
        </row>
        <row r="109">
          <cell r="B109">
            <v>0</v>
          </cell>
          <cell r="D109">
            <v>0</v>
          </cell>
          <cell r="F109">
            <v>0</v>
          </cell>
          <cell r="H109" t="e">
            <v>#DIV/0!</v>
          </cell>
          <cell r="L109" t="e">
            <v>#DIV/0!</v>
          </cell>
          <cell r="N109" t="e">
            <v>#DIV/0!</v>
          </cell>
          <cell r="P109" t="e">
            <v>#DIV/0!</v>
          </cell>
          <cell r="R109" t="e">
            <v>#DIV/0!</v>
          </cell>
          <cell r="V109">
            <v>0</v>
          </cell>
          <cell r="X109">
            <v>0</v>
          </cell>
          <cell r="Z109">
            <v>0</v>
          </cell>
          <cell r="AB109">
            <v>0</v>
          </cell>
        </row>
        <row r="110">
          <cell r="B110" t="e">
            <v>#DIV/0!</v>
          </cell>
          <cell r="D110" t="e">
            <v>#DIV/0!</v>
          </cell>
          <cell r="F110" t="e">
            <v>#DIV/0!</v>
          </cell>
          <cell r="H110" t="e">
            <v>#DIV/0!</v>
          </cell>
          <cell r="L110" t="e">
            <v>#DIV/0!</v>
          </cell>
          <cell r="N110" t="e">
            <v>#DIV/0!</v>
          </cell>
          <cell r="P110" t="e">
            <v>#DIV/0!</v>
          </cell>
          <cell r="R110" t="e">
            <v>#DIV/0!</v>
          </cell>
          <cell r="V110">
            <v>0</v>
          </cell>
          <cell r="X110">
            <v>0</v>
          </cell>
          <cell r="Z110">
            <v>0</v>
          </cell>
          <cell r="AB110" t="e">
            <v>#DIV/0!</v>
          </cell>
        </row>
        <row r="111">
          <cell r="B111" t="e">
            <v>#DIV/0!</v>
          </cell>
          <cell r="D111">
            <v>25</v>
          </cell>
          <cell r="F111">
            <v>2.7998821102269377E-2</v>
          </cell>
          <cell r="H111" t="e">
            <v>#DIV/0!</v>
          </cell>
          <cell r="L111" t="e">
            <v>#DIV/0!</v>
          </cell>
          <cell r="N111" t="e">
            <v>#DIV/0!</v>
          </cell>
          <cell r="P111" t="e">
            <v>#DIV/0!</v>
          </cell>
          <cell r="R111" t="e">
            <v>#DIV/0!</v>
          </cell>
          <cell r="V111">
            <v>2.5102961364973524E-2</v>
          </cell>
          <cell r="X111">
            <v>3.9844509232264333E-2</v>
          </cell>
          <cell r="Z111">
            <v>4.2759961127308066E-2</v>
          </cell>
          <cell r="AB111">
            <v>0.25</v>
          </cell>
        </row>
        <row r="113">
          <cell r="B113">
            <v>0.17462146148782093</v>
          </cell>
          <cell r="D113">
            <v>1.3307086614173229</v>
          </cell>
          <cell r="F113">
            <v>0.14963012777404169</v>
          </cell>
          <cell r="H113">
            <v>2</v>
          </cell>
          <cell r="L113" t="e">
            <v>#DIV/0!</v>
          </cell>
          <cell r="N113" t="e">
            <v>#DIV/0!</v>
          </cell>
          <cell r="P113" t="e">
            <v>#DIV/0!</v>
          </cell>
          <cell r="R113" t="e">
            <v>#DIV/0!</v>
          </cell>
          <cell r="V113">
            <v>0.12319077602420477</v>
          </cell>
          <cell r="X113">
            <v>3.9844509232264333E-2</v>
          </cell>
          <cell r="Z113">
            <v>1.8573237653018153E-2</v>
          </cell>
          <cell r="AB113">
            <v>0.25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ersion update history"/>
      <sheetName val="Scenario Analysis"/>
      <sheetName val="Other model adjustments"/>
      <sheetName val="Key Stats"/>
      <sheetName val="IS Summary"/>
      <sheetName val="IS"/>
      <sheetName val="Rev &amp; AEBITDA"/>
      <sheetName val="BS PC GF adj"/>
      <sheetName val="BS"/>
      <sheetName val="CF"/>
      <sheetName val="Debt"/>
      <sheetName val="Cognos_Office_Connection_Cache"/>
      <sheetName val="FTD.com Assumptions"/>
      <sheetName val="FTD.com Mktng+Order drivers"/>
      <sheetName val="FTD.com"/>
      <sheetName val="FTD.com Drivers-FCST"/>
      <sheetName val="Florist and DS detail"/>
      <sheetName val="FTD.com Mktg "/>
      <sheetName val="FTD.com G&amp;A"/>
      <sheetName val="FTD.com Mkt Book"/>
      <sheetName val="FTD.com Trends - Tables+Graphs"/>
      <sheetName val="ProFlowers"/>
      <sheetName val="PF Rollup (fs)"/>
      <sheetName val="PF (fs)"/>
      <sheetName val="FE (fs)"/>
      <sheetName val="Intl (fs)"/>
      <sheetName val="PF Mkt Book"/>
      <sheetName val="PF Mktng+Order drivers"/>
      <sheetName val="PF Shipping drivers"/>
      <sheetName val="PF Trends - Tables+Graphs"/>
      <sheetName val="Gourmet Foods"/>
      <sheetName val="GF (fs)"/>
      <sheetName val="GF BS"/>
      <sheetName val="GF CF"/>
      <sheetName val="PC (incl Gifts)"/>
      <sheetName val="PC (fs)"/>
      <sheetName val="PC (incl Gifts) BS"/>
      <sheetName val="PC (incl Gifts) CF"/>
      <sheetName val="Florist"/>
      <sheetName val="Interflora GBP"/>
      <sheetName val="Interflora USD"/>
      <sheetName val="Intl Other"/>
      <sheetName val="Corporate"/>
      <sheetName val="Sincerely"/>
      <sheetName val="BloomThat"/>
      <sheetName val="PRVD Corp"/>
      <sheetName val="Capex &amp; Depr"/>
      <sheetName val="Technology Initiatives"/>
      <sheetName val="Amortization"/>
      <sheetName val="Consolidated Income Statement"/>
      <sheetName val="Consolidated Balance Sheet"/>
      <sheetName val="Consolidated Statement of CF"/>
      <sheetName val="Consolidated Revolver Forecast"/>
      <sheetName val="Peak Revolver Estimate"/>
      <sheetName val="Unlevered Free Cash Flow"/>
      <sheetName val="FTD.com IS"/>
      <sheetName val="ProFlowers IS"/>
      <sheetName val="Gourmet Foods IS"/>
      <sheetName val="PC(incl Gifts) IS"/>
      <sheetName val="Florist IS"/>
      <sheetName val="InterFlora IS"/>
      <sheetName val="Corporate IS"/>
      <sheetName val="Capex"/>
      <sheetName val="Net Leverage Ratio"/>
      <sheetName val="FCCR"/>
      <sheetName val="AEBITDA"/>
      <sheetName val="CIP Output Template 1"/>
      <sheetName val="CIP Output Template 2"/>
      <sheetName val="CIP Output Template 3"/>
      <sheetName val="CIP Output Template 4"/>
      <sheetName val="Liberty Output"/>
      <sheetName val="G&amp;A Output"/>
      <sheetName val="S&amp;M Summary"/>
      <sheetName val="Model Analytics - FTD.com"/>
      <sheetName val="Model Analytics - ProFlowers"/>
      <sheetName val="Model Analytics - Florist"/>
      <sheetName val="Graphs"/>
      <sheetName val="Scenario graph data"/>
      <sheetName val="2018 SOURCE TABS"/>
      <sheetName val="LIBOR 07.12.18"/>
      <sheetName val="Florist (TM1)"/>
      <sheetName val="Corporate (TM1)"/>
      <sheetName val="Cover"/>
    </sheetNames>
    <sheetDataSet>
      <sheetData sheetId="0"/>
      <sheetData sheetId="1">
        <row r="271">
          <cell r="AE271">
            <v>0.03</v>
          </cell>
        </row>
      </sheetData>
      <sheetData sheetId="2">
        <row r="44">
          <cell r="AE44">
            <v>-2.3257827479082612E-2</v>
          </cell>
        </row>
      </sheetData>
      <sheetData sheetId="3"/>
      <sheetData sheetId="4">
        <row r="5">
          <cell r="AA5">
            <v>247881207.65598229</v>
          </cell>
        </row>
      </sheetData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>
        <row r="4">
          <cell r="C4" t="str">
            <v>Q1</v>
          </cell>
        </row>
      </sheetData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4">
          <cell r="C4" t="str">
            <v>Q1</v>
          </cell>
        </row>
      </sheetData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>
        <row r="25">
          <cell r="G25"/>
        </row>
        <row r="26">
          <cell r="G26"/>
        </row>
        <row r="27">
          <cell r="G27"/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Reference Data"/>
      <sheetName val="Instructions"/>
      <sheetName val="FC Input -&gt;"/>
      <sheetName val="Channel FC Units"/>
      <sheetName val="Channel FC Spend"/>
      <sheetName val="Channel FC New Customers"/>
      <sheetName val="Channel FC New Customers %"/>
      <sheetName val="Compare FC to PY-&gt;"/>
      <sheetName val="Units"/>
      <sheetName val="Spend"/>
      <sheetName val="CPU"/>
      <sheetName val="New Customers"/>
      <sheetName val="New Customer %"/>
      <sheetName val="KPIs"/>
      <sheetName val="Post-Alloc view-&gt;"/>
      <sheetName val="Units Post-Alloc"/>
      <sheetName val="NC Post-Alloc"/>
      <sheetName val="Spend Post-Alloc"/>
      <sheetName val="AUV Post-Alloc"/>
      <sheetName val="CPU Post-Alloc"/>
      <sheetName val="Units by Month"/>
      <sheetName val="Spend by Month"/>
    </sheetNames>
    <sheetDataSet>
      <sheetData sheetId="0">
        <row r="2">
          <cell r="A2" t="str">
            <v>RADIO</v>
          </cell>
        </row>
        <row r="3">
          <cell r="A3" t="str">
            <v>TV</v>
          </cell>
        </row>
        <row r="4">
          <cell r="A4" t="str">
            <v>PAID-SEARCH-NB-SHARIS</v>
          </cell>
        </row>
        <row r="5">
          <cell r="A5" t="str">
            <v>PLA</v>
          </cell>
        </row>
        <row r="6">
          <cell r="A6" t="str">
            <v>PAID-SEARCH-B-SHARIS</v>
          </cell>
        </row>
        <row r="7">
          <cell r="A7" t="str">
            <v>ORGANIC-DISC-SHARIS</v>
          </cell>
        </row>
        <row r="8">
          <cell r="A8" t="str">
            <v>ORGANIC-OTHER-SHARIS</v>
          </cell>
        </row>
        <row r="9">
          <cell r="A9" t="str">
            <v>NONE-SHARIS</v>
          </cell>
        </row>
        <row r="10">
          <cell r="A10" t="str">
            <v>DISPLAY</v>
          </cell>
        </row>
        <row r="11">
          <cell r="A11" t="str">
            <v>PAID SOCIAL</v>
          </cell>
        </row>
        <row r="12">
          <cell r="A12" t="str">
            <v>AFFILIATES-SHARIS</v>
          </cell>
        </row>
        <row r="13">
          <cell r="A13" t="str">
            <v>GROUP BUYING</v>
          </cell>
        </row>
        <row r="14">
          <cell r="A14" t="str">
            <v>MARKETPLACES</v>
          </cell>
        </row>
        <row r="15">
          <cell r="A15" t="str">
            <v>SHOPPING</v>
          </cell>
        </row>
        <row r="16">
          <cell r="A16" t="str">
            <v>EMAIL-RET</v>
          </cell>
        </row>
        <row r="17">
          <cell r="A17" t="str">
            <v>DIRECTMAIL</v>
          </cell>
        </row>
        <row r="18">
          <cell r="A18" t="str">
            <v>PRINT-ADV</v>
          </cell>
        </row>
        <row r="19">
          <cell r="A19" t="str">
            <v>PARTNERS</v>
          </cell>
        </row>
        <row r="20">
          <cell r="A20" t="str">
            <v>PAID-SEARCH-CMF</v>
          </cell>
        </row>
        <row r="21">
          <cell r="A21" t="str">
            <v>ORGANIC-CMF</v>
          </cell>
        </row>
        <row r="22">
          <cell r="A22" t="str">
            <v>NONE-CMF</v>
          </cell>
        </row>
        <row r="23">
          <cell r="A23" t="str">
            <v>AFFILIATES-CMF</v>
          </cell>
        </row>
        <row r="24">
          <cell r="A24" t="str">
            <v>OTHER</v>
          </cell>
        </row>
        <row r="25">
          <cell r="A25" t="str">
            <v>PHONE-UNTRKD</v>
          </cell>
        </row>
        <row r="26">
          <cell r="A26" t="str">
            <v>PHONE BATCH</v>
          </cell>
        </row>
        <row r="27">
          <cell r="A27" t="str">
            <v>CONTINUITY</v>
          </cell>
        </row>
        <row r="28">
          <cell r="A28" t="str">
            <v>CROSS-CHANNEL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ustomize Your Loan Manager"/>
      <sheetName val="Loan Data"/>
      <sheetName val="Loan Amortization Table"/>
      <sheetName val="Summary Graph"/>
      <sheetName val="Macros"/>
      <sheetName val="Lock"/>
      <sheetName val="VDlg"/>
      <sheetName val="ChgLoan"/>
    </sheetNames>
    <sheetDataSet>
      <sheetData sheetId="0"/>
      <sheetData sheetId="1">
        <row r="16">
          <cell r="F16">
            <v>42299</v>
          </cell>
          <cell r="I16">
            <v>0.09</v>
          </cell>
        </row>
        <row r="17">
          <cell r="F17">
            <v>38596</v>
          </cell>
          <cell r="I17">
            <v>5</v>
          </cell>
        </row>
        <row r="18">
          <cell r="I18">
            <v>12</v>
          </cell>
        </row>
        <row r="20">
          <cell r="F20">
            <v>60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Floral Costs"/>
      <sheetName val="Hardgood Costs"/>
      <sheetName val="B59"/>
      <sheetName val="C5375"/>
      <sheetName val="FLRS"/>
    </sheetNames>
    <sheetDataSet>
      <sheetData sheetId="0">
        <row r="3">
          <cell r="B3" t="str">
            <v>Alstroemeria stems</v>
          </cell>
          <cell r="C3">
            <v>0.89</v>
          </cell>
        </row>
        <row r="4">
          <cell r="B4" t="str">
            <v>Asiatic Lily stems</v>
          </cell>
          <cell r="C4">
            <v>1.72</v>
          </cell>
        </row>
        <row r="5">
          <cell r="B5" t="str">
            <v>Bupleurum stems</v>
          </cell>
          <cell r="C5">
            <v>0.9</v>
          </cell>
        </row>
        <row r="6">
          <cell r="B6" t="str">
            <v>Button Pompon stems</v>
          </cell>
          <cell r="C6">
            <v>0.72</v>
          </cell>
        </row>
        <row r="7">
          <cell r="B7" t="str">
            <v>Craspedia stems</v>
          </cell>
          <cell r="C7">
            <v>0.86</v>
          </cell>
        </row>
        <row r="8">
          <cell r="B8" t="str">
            <v>Cushion Pompon stems</v>
          </cell>
          <cell r="C8">
            <v>0.72</v>
          </cell>
        </row>
        <row r="9">
          <cell r="B9" t="str">
            <v>Daisy Pompon stems</v>
          </cell>
          <cell r="C9">
            <v>0.72</v>
          </cell>
        </row>
        <row r="10">
          <cell r="B10" t="str">
            <v>Delphinium, Belladonna stems</v>
          </cell>
          <cell r="C10">
            <v>1.22</v>
          </cell>
        </row>
        <row r="11">
          <cell r="B11" t="str">
            <v>Delphinium, hybrid stems</v>
          </cell>
          <cell r="C11">
            <v>1.51</v>
          </cell>
        </row>
        <row r="12">
          <cell r="B12" t="str">
            <v>Double Lisianthus stems</v>
          </cell>
          <cell r="C12">
            <v>1.44</v>
          </cell>
        </row>
        <row r="13">
          <cell r="B13" t="str">
            <v>Disbud stems</v>
          </cell>
          <cell r="C13">
            <v>0.96</v>
          </cell>
        </row>
        <row r="14">
          <cell r="B14" t="str">
            <v>Gerbera Daisies</v>
          </cell>
          <cell r="C14">
            <v>1.42</v>
          </cell>
        </row>
        <row r="15">
          <cell r="B15" t="str">
            <v>Blue Hydrangea blooms</v>
          </cell>
          <cell r="C15">
            <v>2.54</v>
          </cell>
        </row>
        <row r="16">
          <cell r="B16" t="str">
            <v>Mini Hydrangea blooms</v>
          </cell>
          <cell r="C16">
            <v>1.88</v>
          </cell>
        </row>
        <row r="17">
          <cell r="B17" t="str">
            <v>White Hydrangea blooms</v>
          </cell>
          <cell r="C17">
            <v>2.4</v>
          </cell>
        </row>
        <row r="18">
          <cell r="B18" t="str">
            <v>Hypericum Berry stems</v>
          </cell>
          <cell r="C18">
            <v>0.94</v>
          </cell>
        </row>
        <row r="19">
          <cell r="B19" t="str">
            <v>Iris stems</v>
          </cell>
          <cell r="C19">
            <v>1.1299999999999999</v>
          </cell>
        </row>
        <row r="20">
          <cell r="B20" t="str">
            <v>LA Hybrid Lily stems</v>
          </cell>
          <cell r="C20">
            <v>1.72</v>
          </cell>
        </row>
        <row r="21">
          <cell r="B21" t="str">
            <v>Liatris stems</v>
          </cell>
          <cell r="C21">
            <v>0.93</v>
          </cell>
        </row>
        <row r="22">
          <cell r="B22" t="str">
            <v>Limonium stems</v>
          </cell>
          <cell r="C22">
            <v>1.1599999999999999</v>
          </cell>
        </row>
        <row r="23">
          <cell r="B23" t="str">
            <v>Matsumoto Aster stems</v>
          </cell>
          <cell r="C23">
            <v>0.9</v>
          </cell>
        </row>
        <row r="24">
          <cell r="B24" t="str">
            <v>Mini Calla Lilies</v>
          </cell>
          <cell r="C24">
            <v>1.61</v>
          </cell>
        </row>
        <row r="25">
          <cell r="B25" t="str">
            <v>Mini Carnation stems</v>
          </cell>
          <cell r="C25">
            <v>0.62</v>
          </cell>
        </row>
        <row r="26">
          <cell r="B26" t="str">
            <v>Monte Casino Aster stems</v>
          </cell>
          <cell r="C26">
            <v>0.76</v>
          </cell>
        </row>
        <row r="27">
          <cell r="B27" t="str">
            <v>Pink Oriental Lily stems</v>
          </cell>
          <cell r="C27">
            <v>2.44</v>
          </cell>
        </row>
        <row r="28">
          <cell r="B28" t="str">
            <v>White Oriental Lily stems</v>
          </cell>
          <cell r="C28">
            <v>2.37</v>
          </cell>
        </row>
        <row r="29">
          <cell r="B29" t="str">
            <v>Queen Anne's Lace</v>
          </cell>
          <cell r="C29">
            <v>1.42</v>
          </cell>
        </row>
        <row r="30">
          <cell r="B30" t="str">
            <v>Ranunculus stems</v>
          </cell>
          <cell r="C30">
            <v>2</v>
          </cell>
        </row>
        <row r="31">
          <cell r="B31" t="str">
            <v>Assorted 50 cm Roses</v>
          </cell>
          <cell r="C31">
            <v>1.1399999999999999</v>
          </cell>
        </row>
        <row r="32">
          <cell r="B32" t="str">
            <v>Orange 50 cm Roses</v>
          </cell>
          <cell r="C32">
            <v>1.21</v>
          </cell>
        </row>
        <row r="33">
          <cell r="B33" t="str">
            <v>Yellow 50 cm Roses</v>
          </cell>
          <cell r="C33">
            <v>1.21</v>
          </cell>
        </row>
        <row r="34">
          <cell r="B34" t="str">
            <v>Peach 50 cm Roses</v>
          </cell>
          <cell r="C34">
            <v>1.37</v>
          </cell>
        </row>
        <row r="35">
          <cell r="B35" t="str">
            <v>Pink 50 cm Roses</v>
          </cell>
          <cell r="C35">
            <v>1.37</v>
          </cell>
        </row>
        <row r="36">
          <cell r="B36" t="str">
            <v>Lavender 50 cm Roses</v>
          </cell>
          <cell r="C36">
            <v>1.37</v>
          </cell>
        </row>
        <row r="37">
          <cell r="B37" t="str">
            <v>White 50 cm Roses</v>
          </cell>
          <cell r="C37">
            <v>1.37</v>
          </cell>
        </row>
        <row r="38">
          <cell r="B38" t="str">
            <v>Red 50 cm Roses</v>
          </cell>
          <cell r="C38">
            <v>1.6</v>
          </cell>
        </row>
        <row r="39">
          <cell r="B39" t="str">
            <v>Snapdragon stems</v>
          </cell>
          <cell r="C39">
            <v>1.06</v>
          </cell>
        </row>
        <row r="40">
          <cell r="B40" t="str">
            <v>Solidago stems</v>
          </cell>
          <cell r="C40">
            <v>0.73</v>
          </cell>
        </row>
        <row r="41">
          <cell r="B41" t="str">
            <v>Spider Mums</v>
          </cell>
          <cell r="C41">
            <v>0.96</v>
          </cell>
        </row>
        <row r="42">
          <cell r="B42" t="str">
            <v>Spray Rose stems</v>
          </cell>
          <cell r="C42">
            <v>1.29</v>
          </cell>
        </row>
        <row r="43">
          <cell r="B43" t="str">
            <v>Standard Carnations</v>
          </cell>
          <cell r="C43">
            <v>0.62</v>
          </cell>
        </row>
        <row r="44">
          <cell r="B44" t="str">
            <v>Statice stems</v>
          </cell>
          <cell r="C44">
            <v>0.76</v>
          </cell>
        </row>
        <row r="45">
          <cell r="B45" t="str">
            <v>Stock stems</v>
          </cell>
          <cell r="C45">
            <v>0.96</v>
          </cell>
        </row>
        <row r="46">
          <cell r="B46" t="str">
            <v>Sweet William Dianthus</v>
          </cell>
          <cell r="C46">
            <v>0.92</v>
          </cell>
        </row>
        <row r="47">
          <cell r="B47" t="str">
            <v>Sunflowers</v>
          </cell>
          <cell r="C47">
            <v>1.36</v>
          </cell>
        </row>
        <row r="48">
          <cell r="B48" t="str">
            <v>Thistle Eryngium stems</v>
          </cell>
          <cell r="C48">
            <v>0.94</v>
          </cell>
        </row>
        <row r="49">
          <cell r="B49" t="str">
            <v>Trick Dianthus stems</v>
          </cell>
          <cell r="C49">
            <v>1.06</v>
          </cell>
        </row>
        <row r="50">
          <cell r="B50" t="str">
            <v>Veronica stems</v>
          </cell>
          <cell r="C50">
            <v>1.06</v>
          </cell>
        </row>
        <row r="51">
          <cell r="B51" t="str">
            <v>Waxflower stems</v>
          </cell>
          <cell r="C51">
            <v>1.4</v>
          </cell>
        </row>
        <row r="52">
          <cell r="B52" t="str">
            <v>Red 60 cm Roses</v>
          </cell>
          <cell r="C52">
            <v>2.0499999999999998</v>
          </cell>
        </row>
        <row r="54">
          <cell r="B54" t="str">
            <v>Baby Blue Eucalyptus stems</v>
          </cell>
          <cell r="C54">
            <v>1</v>
          </cell>
        </row>
        <row r="55">
          <cell r="B55" t="str">
            <v>Dusty Miller Stems</v>
          </cell>
          <cell r="C55">
            <v>1.08</v>
          </cell>
        </row>
        <row r="56">
          <cell r="B56" t="str">
            <v>Gunni Eucalyptus stems</v>
          </cell>
          <cell r="C56">
            <v>1.22</v>
          </cell>
        </row>
        <row r="57">
          <cell r="B57" t="str">
            <v>Silver dollar Eucalyptus stems</v>
          </cell>
          <cell r="C57">
            <v>2.4500000000000002</v>
          </cell>
        </row>
        <row r="58">
          <cell r="B58" t="str">
            <v>Green Pittosporum stems</v>
          </cell>
          <cell r="C58">
            <v>0.73</v>
          </cell>
        </row>
        <row r="59">
          <cell r="B59" t="str">
            <v>Israeli Ruscus stems</v>
          </cell>
          <cell r="C59">
            <v>0.39</v>
          </cell>
        </row>
        <row r="60">
          <cell r="B60" t="str">
            <v>Italian Variegated Pittosporum stems</v>
          </cell>
          <cell r="C60">
            <v>1.36</v>
          </cell>
        </row>
        <row r="61">
          <cell r="B61" t="str">
            <v>Salal tips</v>
          </cell>
          <cell r="C61">
            <v>0.26</v>
          </cell>
        </row>
        <row r="62">
          <cell r="B62" t="str">
            <v>Seeded Eucalyptus stems</v>
          </cell>
          <cell r="C62">
            <v>2.4500000000000002</v>
          </cell>
        </row>
        <row r="63">
          <cell r="B63" t="str">
            <v>Variegated Pittosporum stems</v>
          </cell>
          <cell r="C63">
            <v>0.77</v>
          </cell>
        </row>
        <row r="64">
          <cell r="B64" t="str">
            <v>Leatherleaf stems</v>
          </cell>
          <cell r="C64">
            <v>0.19</v>
          </cell>
        </row>
      </sheetData>
      <sheetData sheetId="1">
        <row r="2">
          <cell r="A2" t="str">
            <v>Item Number</v>
          </cell>
          <cell r="B2" t="str">
            <v>Item Description</v>
          </cell>
          <cell r="C2" t="str">
            <v>PTM</v>
          </cell>
          <cell r="D2" t="str">
            <v>Shipping Revenue</v>
          </cell>
          <cell r="E2" t="str">
            <v>Total Delivered PTM</v>
          </cell>
          <cell r="F2" t="str">
            <v>Product Cost as of 5/31/23</v>
          </cell>
          <cell r="G2" t="str">
            <v>Freight Out (Estimate)</v>
          </cell>
          <cell r="H2" t="str">
            <v>Total Cost</v>
          </cell>
          <cell r="J2" t="str">
            <v>GM</v>
          </cell>
          <cell r="K2" t="str">
            <v>GM %</v>
          </cell>
          <cell r="M2" t="str">
            <v># of Pieces</v>
          </cell>
          <cell r="N2" t="str">
            <v>PTM per Piece</v>
          </cell>
        </row>
        <row r="3">
          <cell r="A3">
            <v>2201</v>
          </cell>
          <cell r="B3" t="str">
            <v xml:space="preserve">CINCHED VASE-BURGANDY         </v>
          </cell>
          <cell r="C3">
            <v>72</v>
          </cell>
          <cell r="D3">
            <v>18</v>
          </cell>
          <cell r="E3">
            <v>90</v>
          </cell>
          <cell r="F3">
            <v>50.593200000000003</v>
          </cell>
          <cell r="G3">
            <v>13.332974999999999</v>
          </cell>
          <cell r="H3">
            <v>63.926175000000001</v>
          </cell>
          <cell r="J3">
            <v>26.073824999999999</v>
          </cell>
          <cell r="K3">
            <v>0.28970916666666668</v>
          </cell>
          <cell r="M3">
            <v>12</v>
          </cell>
          <cell r="N3">
            <v>7.5</v>
          </cell>
        </row>
        <row r="4">
          <cell r="A4">
            <v>2107</v>
          </cell>
          <cell r="B4" t="str">
            <v xml:space="preserve">VASE-CRESCENT MOON C2         </v>
          </cell>
          <cell r="C4">
            <v>83.88</v>
          </cell>
          <cell r="D4">
            <v>20.97</v>
          </cell>
          <cell r="E4">
            <v>104.85</v>
          </cell>
          <cell r="F4">
            <v>73.662000000000006</v>
          </cell>
          <cell r="G4">
            <v>10.065425000000001</v>
          </cell>
          <cell r="H4">
            <v>83.727425000000011</v>
          </cell>
          <cell r="J4">
            <v>21.122574999999983</v>
          </cell>
          <cell r="K4">
            <v>0.2014551740581782</v>
          </cell>
          <cell r="M4">
            <v>12</v>
          </cell>
          <cell r="N4">
            <v>8.7374999999999989</v>
          </cell>
        </row>
        <row r="5">
          <cell r="A5">
            <v>685</v>
          </cell>
          <cell r="B5" t="str">
            <v xml:space="preserve">COMFORT PLANTER 6"            </v>
          </cell>
          <cell r="C5">
            <v>105.2</v>
          </cell>
          <cell r="D5">
            <v>26.3</v>
          </cell>
          <cell r="E5">
            <v>131.5</v>
          </cell>
          <cell r="F5">
            <v>61.815600000000003</v>
          </cell>
          <cell r="G5">
            <v>15.14955</v>
          </cell>
          <cell r="H5">
            <v>76.965150000000008</v>
          </cell>
          <cell r="J5">
            <v>54.534849999999992</v>
          </cell>
          <cell r="K5">
            <v>0.4147136882129277</v>
          </cell>
          <cell r="M5">
            <v>12</v>
          </cell>
          <cell r="N5">
            <v>10.958333333333334</v>
          </cell>
        </row>
        <row r="6">
          <cell r="A6">
            <v>1460</v>
          </cell>
          <cell r="B6" t="str">
            <v xml:space="preserve">VASE-WHT W/CROSS              </v>
          </cell>
          <cell r="C6">
            <v>86.35</v>
          </cell>
          <cell r="D6">
            <v>21.587499999999999</v>
          </cell>
          <cell r="E6">
            <v>107.9375</v>
          </cell>
          <cell r="F6">
            <v>52.263599999999997</v>
          </cell>
          <cell r="G6">
            <v>10.910875000000001</v>
          </cell>
          <cell r="H6">
            <v>63.174475000000001</v>
          </cell>
          <cell r="J6">
            <v>44.763024999999999</v>
          </cell>
          <cell r="K6">
            <v>0.41471244933410539</v>
          </cell>
          <cell r="M6">
            <v>12</v>
          </cell>
          <cell r="N6">
            <v>8.9947916666666661</v>
          </cell>
        </row>
        <row r="7">
          <cell r="A7">
            <v>1665</v>
          </cell>
          <cell r="B7" t="str">
            <v xml:space="preserve">VASE-STRIPED BIRTHDAY         </v>
          </cell>
          <cell r="C7">
            <v>85.08</v>
          </cell>
          <cell r="D7">
            <v>21.27</v>
          </cell>
          <cell r="E7">
            <v>106.35</v>
          </cell>
          <cell r="F7">
            <v>28.638000000000002</v>
          </cell>
          <cell r="G7">
            <v>13.4358</v>
          </cell>
          <cell r="H7">
            <v>42.073800000000006</v>
          </cell>
          <cell r="J7">
            <v>64.276199999999989</v>
          </cell>
          <cell r="K7">
            <v>0.60438363892806768</v>
          </cell>
          <cell r="M7">
            <v>12</v>
          </cell>
          <cell r="N7">
            <v>8.8624999999999989</v>
          </cell>
        </row>
        <row r="8">
          <cell r="A8" t="str">
            <v>2120BB</v>
          </cell>
          <cell r="B8" t="str">
            <v xml:space="preserve">WOOD BOX-BRWN/RECTNGLR        </v>
          </cell>
          <cell r="C8">
            <v>134.88</v>
          </cell>
          <cell r="D8">
            <v>0</v>
          </cell>
          <cell r="E8">
            <v>134.88</v>
          </cell>
          <cell r="F8">
            <v>60.913399753997538</v>
          </cell>
          <cell r="G8">
            <v>10.602399999999999</v>
          </cell>
          <cell r="H8">
            <v>71.515799753997541</v>
          </cell>
          <cell r="J8">
            <v>63.364200246002454</v>
          </cell>
          <cell r="K8">
            <v>0.46978203029361254</v>
          </cell>
          <cell r="M8">
            <v>12</v>
          </cell>
          <cell r="N8">
            <v>11.24</v>
          </cell>
        </row>
        <row r="9">
          <cell r="A9" t="str">
            <v>2120GL</v>
          </cell>
          <cell r="B9" t="str">
            <v xml:space="preserve">VASE-CLR GLD DIPPD (LG)       </v>
          </cell>
          <cell r="C9">
            <v>64.94</v>
          </cell>
          <cell r="D9">
            <v>0</v>
          </cell>
          <cell r="E9">
            <v>64.94</v>
          </cell>
          <cell r="F9">
            <v>24.6</v>
          </cell>
          <cell r="G9">
            <v>10.910875000000001</v>
          </cell>
          <cell r="H9">
            <v>35.510874999999999</v>
          </cell>
          <cell r="J9">
            <v>29.429124999999999</v>
          </cell>
          <cell r="K9">
            <v>0.45317408376963353</v>
          </cell>
          <cell r="M9">
            <v>6</v>
          </cell>
          <cell r="N9">
            <v>10.823333333333332</v>
          </cell>
        </row>
        <row r="10">
          <cell r="A10" t="str">
            <v>2120GS</v>
          </cell>
          <cell r="B10" t="str">
            <v xml:space="preserve">VASE-CLR GLD DIPPD (SM)       </v>
          </cell>
          <cell r="C10">
            <v>82.84</v>
          </cell>
          <cell r="D10">
            <v>0</v>
          </cell>
          <cell r="E10">
            <v>82.84</v>
          </cell>
          <cell r="F10">
            <v>31.2</v>
          </cell>
          <cell r="G10">
            <v>10.910875000000001</v>
          </cell>
          <cell r="H10">
            <v>42.110875</v>
          </cell>
          <cell r="J10">
            <v>40.729125000000003</v>
          </cell>
          <cell r="K10">
            <v>0.49166012795750846</v>
          </cell>
          <cell r="M10">
            <v>12</v>
          </cell>
          <cell r="N10">
            <v>6.9033333333333333</v>
          </cell>
        </row>
        <row r="11">
          <cell r="A11" t="str">
            <v>2120L</v>
          </cell>
          <cell r="B11" t="str">
            <v xml:space="preserve">VASE-CINCHED/CLEAR (LG)       </v>
          </cell>
          <cell r="C11">
            <v>71.260000000000005</v>
          </cell>
          <cell r="D11">
            <v>0</v>
          </cell>
          <cell r="E11">
            <v>71.260000000000005</v>
          </cell>
          <cell r="F11">
            <v>30</v>
          </cell>
          <cell r="G11">
            <v>13.66</v>
          </cell>
          <cell r="H11">
            <v>43.66</v>
          </cell>
          <cell r="J11">
            <v>27.600000000000009</v>
          </cell>
          <cell r="K11">
            <v>0.38731406118439526</v>
          </cell>
          <cell r="M11">
            <v>6</v>
          </cell>
          <cell r="N11">
            <v>11.876666666666667</v>
          </cell>
        </row>
        <row r="12">
          <cell r="A12" t="str">
            <v>2120S</v>
          </cell>
          <cell r="B12" t="str">
            <v xml:space="preserve">VASE-CINCHED/CLEAR (SM)       </v>
          </cell>
          <cell r="C12">
            <v>61.43</v>
          </cell>
          <cell r="D12">
            <v>0</v>
          </cell>
          <cell r="E12">
            <v>61.43</v>
          </cell>
          <cell r="F12">
            <v>38.537999999999997</v>
          </cell>
          <cell r="G12">
            <v>13.332974999999999</v>
          </cell>
          <cell r="H12">
            <v>51.870974999999994</v>
          </cell>
          <cell r="J12">
            <v>9.5590250000000054</v>
          </cell>
          <cell r="K12">
            <v>0.155608416083347</v>
          </cell>
          <cell r="M12">
            <v>12</v>
          </cell>
          <cell r="N12">
            <v>5.1191666666666666</v>
          </cell>
        </row>
        <row r="13">
          <cell r="A13" t="str">
            <v>2120WB</v>
          </cell>
          <cell r="B13" t="str">
            <v xml:space="preserve">WOOD BOX-WHT/RECTNGLR         </v>
          </cell>
          <cell r="C13">
            <v>88.88</v>
          </cell>
          <cell r="D13">
            <v>0</v>
          </cell>
          <cell r="E13">
            <v>88.88</v>
          </cell>
          <cell r="F13">
            <v>57.973199999999999</v>
          </cell>
          <cell r="G13">
            <v>9.8254999999999999</v>
          </cell>
          <cell r="H13">
            <v>67.798699999999997</v>
          </cell>
          <cell r="J13">
            <v>21.081299999999999</v>
          </cell>
          <cell r="K13">
            <v>0.23718834383438345</v>
          </cell>
          <cell r="M13">
            <v>12</v>
          </cell>
          <cell r="N13">
            <v>7.4066666666666663</v>
          </cell>
        </row>
        <row r="14">
          <cell r="A14">
            <v>2221</v>
          </cell>
          <cell r="B14" t="str">
            <v>PUMPKIN</v>
          </cell>
          <cell r="C14">
            <v>80</v>
          </cell>
          <cell r="D14">
            <v>20</v>
          </cell>
          <cell r="E14">
            <v>100</v>
          </cell>
          <cell r="F14">
            <v>53.485199999999999</v>
          </cell>
          <cell r="G14">
            <v>11.94</v>
          </cell>
          <cell r="H14">
            <v>65.425200000000004</v>
          </cell>
          <cell r="J14">
            <v>34.574799999999996</v>
          </cell>
          <cell r="K14">
            <v>0.34574799999999994</v>
          </cell>
          <cell r="M14">
            <v>12</v>
          </cell>
          <cell r="N14">
            <v>8.3333333333333339</v>
          </cell>
        </row>
        <row r="15">
          <cell r="A15">
            <v>2321</v>
          </cell>
          <cell r="B15" t="str">
            <v>White Pumpkin</v>
          </cell>
          <cell r="C15">
            <v>80</v>
          </cell>
          <cell r="D15">
            <v>20</v>
          </cell>
          <cell r="E15">
            <v>100</v>
          </cell>
          <cell r="F15">
            <v>27.6</v>
          </cell>
          <cell r="G15">
            <v>11.939124999999999</v>
          </cell>
          <cell r="H15">
            <v>39.539124999999999</v>
          </cell>
          <cell r="J15">
            <v>60.460875000000001</v>
          </cell>
          <cell r="K15">
            <v>0.60460875000000003</v>
          </cell>
          <cell r="M15">
            <v>12</v>
          </cell>
          <cell r="N15">
            <v>8.3333333333333339</v>
          </cell>
        </row>
        <row r="16">
          <cell r="A16">
            <v>2223</v>
          </cell>
          <cell r="B16" t="str">
            <v>Pumpkin O&amp; W Combo</v>
          </cell>
          <cell r="C16">
            <v>89</v>
          </cell>
          <cell r="D16">
            <v>22.25</v>
          </cell>
          <cell r="E16">
            <v>111.25</v>
          </cell>
          <cell r="F16">
            <v>40.5426</v>
          </cell>
          <cell r="G16">
            <v>11.939124999999999</v>
          </cell>
          <cell r="H16">
            <v>52.481724999999997</v>
          </cell>
          <cell r="J16">
            <v>58.768275000000003</v>
          </cell>
          <cell r="K16">
            <v>0.52825415730337077</v>
          </cell>
          <cell r="M16">
            <v>12</v>
          </cell>
          <cell r="N16">
            <v>9.2708333333333339</v>
          </cell>
        </row>
        <row r="17">
          <cell r="A17">
            <v>2105</v>
          </cell>
          <cell r="B17" t="str">
            <v xml:space="preserve">LANTRN VASE-GOLD HLLW TREE C3 </v>
          </cell>
          <cell r="C17">
            <v>119.88</v>
          </cell>
          <cell r="D17">
            <v>29.97</v>
          </cell>
          <cell r="E17">
            <v>149.85</v>
          </cell>
          <cell r="F17">
            <v>86.18</v>
          </cell>
          <cell r="G17">
            <v>12.43</v>
          </cell>
          <cell r="H17">
            <v>98.610000000000014</v>
          </cell>
          <cell r="J17">
            <v>51.239999999999981</v>
          </cell>
          <cell r="K17">
            <v>0.34194194194194183</v>
          </cell>
          <cell r="M17">
            <v>12</v>
          </cell>
          <cell r="N17">
            <v>12.487499999999999</v>
          </cell>
        </row>
        <row r="18">
          <cell r="A18">
            <v>2106</v>
          </cell>
          <cell r="B18" t="str">
            <v xml:space="preserve">SLEIGH  REINDEER C4           </v>
          </cell>
          <cell r="C18">
            <v>107.88</v>
          </cell>
          <cell r="D18">
            <v>26.97</v>
          </cell>
          <cell r="E18">
            <v>134.85</v>
          </cell>
          <cell r="F18">
            <v>53.61</v>
          </cell>
          <cell r="G18">
            <v>14.58</v>
          </cell>
          <cell r="H18">
            <v>68.19</v>
          </cell>
          <cell r="J18">
            <v>66.66</v>
          </cell>
          <cell r="K18">
            <v>0.49432703003337042</v>
          </cell>
          <cell r="M18">
            <v>12</v>
          </cell>
          <cell r="N18">
            <v>11.237499999999999</v>
          </cell>
        </row>
        <row r="19">
          <cell r="A19">
            <v>2231</v>
          </cell>
          <cell r="B19" t="str">
            <v>VASE-WHITE ORNAMENT</v>
          </cell>
          <cell r="C19">
            <v>107.88</v>
          </cell>
          <cell r="D19">
            <v>26.97</v>
          </cell>
          <cell r="E19">
            <v>134.85</v>
          </cell>
          <cell r="F19">
            <v>55.645000000000003</v>
          </cell>
          <cell r="G19">
            <v>12.0191</v>
          </cell>
          <cell r="H19">
            <v>67.664100000000005</v>
          </cell>
          <cell r="J19">
            <v>67.18589999999999</v>
          </cell>
          <cell r="K19">
            <v>0.49822691879866515</v>
          </cell>
          <cell r="M19">
            <v>12</v>
          </cell>
          <cell r="N19">
            <v>11.237499999999999</v>
          </cell>
        </row>
        <row r="20">
          <cell r="A20">
            <v>2232</v>
          </cell>
          <cell r="B20" t="str">
            <v>WOOD BOX-FALALA</v>
          </cell>
          <cell r="C20">
            <v>127.322</v>
          </cell>
          <cell r="D20">
            <v>31.830500000000001</v>
          </cell>
          <cell r="E20">
            <v>159.1525</v>
          </cell>
          <cell r="F20">
            <v>51.74</v>
          </cell>
          <cell r="G20">
            <v>10.431025000000002</v>
          </cell>
          <cell r="H20">
            <v>62.171025</v>
          </cell>
          <cell r="J20">
            <v>96.981475000000003</v>
          </cell>
          <cell r="K20">
            <v>0.60936193273746875</v>
          </cell>
          <cell r="M20">
            <v>12</v>
          </cell>
          <cell r="N20">
            <v>13.262708333333334</v>
          </cell>
        </row>
        <row r="21">
          <cell r="A21">
            <v>2233</v>
          </cell>
          <cell r="B21" t="str">
            <v>VASE-SANTA GNOME</v>
          </cell>
          <cell r="C21">
            <v>107.88</v>
          </cell>
          <cell r="D21">
            <v>26.97</v>
          </cell>
          <cell r="E21">
            <v>134.85</v>
          </cell>
          <cell r="F21">
            <v>48.325000000000003</v>
          </cell>
          <cell r="G21">
            <v>11.94</v>
          </cell>
          <cell r="H21">
            <v>60.265000000000001</v>
          </cell>
          <cell r="J21">
            <v>74.584999999999994</v>
          </cell>
          <cell r="K21">
            <v>0.55309603262884688</v>
          </cell>
          <cell r="M21">
            <v>12</v>
          </cell>
          <cell r="N21">
            <v>11.237499999999999</v>
          </cell>
        </row>
        <row r="22">
          <cell r="A22">
            <v>2370</v>
          </cell>
          <cell r="B22" t="str">
            <v>GINGERBREAD HOUSE W/PICK</v>
          </cell>
          <cell r="C22">
            <v>99.99</v>
          </cell>
          <cell r="D22">
            <v>24.997499999999999</v>
          </cell>
          <cell r="E22">
            <v>124.9875</v>
          </cell>
          <cell r="F22">
            <v>53.64</v>
          </cell>
          <cell r="G22">
            <v>10.431025000000002</v>
          </cell>
          <cell r="H22">
            <v>64.071025000000006</v>
          </cell>
          <cell r="J22">
            <v>60.916474999999991</v>
          </cell>
          <cell r="K22">
            <v>0.48738053805380532</v>
          </cell>
          <cell r="M22">
            <v>12</v>
          </cell>
          <cell r="N22">
            <v>10.415625</v>
          </cell>
        </row>
        <row r="23">
          <cell r="A23">
            <v>2304</v>
          </cell>
          <cell r="B23" t="str">
            <v>Let's Celebrate Ceramic Vase</v>
          </cell>
          <cell r="C23">
            <v>43.72</v>
          </cell>
          <cell r="D23">
            <v>10.93</v>
          </cell>
          <cell r="E23">
            <v>54.65</v>
          </cell>
          <cell r="F23">
            <v>32.28</v>
          </cell>
          <cell r="G23">
            <v>10.07</v>
          </cell>
          <cell r="H23">
            <v>42.35</v>
          </cell>
          <cell r="J23">
            <v>12.299999999999997</v>
          </cell>
          <cell r="K23">
            <v>0.22506861848124424</v>
          </cell>
          <cell r="M23">
            <v>12</v>
          </cell>
          <cell r="N23">
            <v>4.5541666666666663</v>
          </cell>
        </row>
        <row r="24">
          <cell r="A24">
            <v>2302</v>
          </cell>
          <cell r="B24" t="str">
            <v>Dove Ceramic Vase</v>
          </cell>
          <cell r="C24">
            <v>46.1</v>
          </cell>
          <cell r="D24">
            <v>11.525</v>
          </cell>
          <cell r="E24">
            <v>57.625</v>
          </cell>
          <cell r="F24">
            <v>31.08</v>
          </cell>
          <cell r="G24">
            <v>10.91</v>
          </cell>
          <cell r="H24">
            <v>41.989999999999995</v>
          </cell>
          <cell r="J24">
            <v>15.635000000000005</v>
          </cell>
          <cell r="K24">
            <v>0.27132321041214758</v>
          </cell>
          <cell r="M24">
            <v>12</v>
          </cell>
          <cell r="N24">
            <v>4.802083333333333</v>
          </cell>
        </row>
        <row r="27">
          <cell r="A27">
            <v>2109</v>
          </cell>
          <cell r="B27" t="str">
            <v xml:space="preserve">RIBBON-PLAID W/RED GRN BLK    </v>
          </cell>
          <cell r="C27">
            <v>28.25</v>
          </cell>
          <cell r="D27">
            <v>0</v>
          </cell>
          <cell r="E27">
            <v>28.25</v>
          </cell>
          <cell r="F27">
            <v>20.05</v>
          </cell>
          <cell r="G27">
            <v>9.0371749999999995</v>
          </cell>
          <cell r="H27">
            <v>29.087175000000002</v>
          </cell>
          <cell r="J27">
            <v>-0.837175000000002</v>
          </cell>
          <cell r="K27">
            <v>-2.9634513274336353E-2</v>
          </cell>
        </row>
        <row r="28">
          <cell r="A28">
            <v>2110</v>
          </cell>
          <cell r="B28" t="str">
            <v xml:space="preserve">TAPER CANDLE-RED 15"          </v>
          </cell>
          <cell r="C28">
            <v>85.5</v>
          </cell>
          <cell r="D28">
            <v>0</v>
          </cell>
          <cell r="E28">
            <v>85.5</v>
          </cell>
          <cell r="F28">
            <v>76.849999999999994</v>
          </cell>
          <cell r="G28">
            <v>14.566875</v>
          </cell>
          <cell r="H28">
            <v>91.41687499999999</v>
          </cell>
          <cell r="J28">
            <v>-5.9168749999999903</v>
          </cell>
          <cell r="K28">
            <v>-6.9203216374268892E-2</v>
          </cell>
        </row>
        <row r="29">
          <cell r="A29">
            <v>2062</v>
          </cell>
          <cell r="B29" t="str">
            <v xml:space="preserve">WOOD BOX-DARLING BABY COMBO   </v>
          </cell>
          <cell r="C29">
            <v>27.4</v>
          </cell>
          <cell r="D29">
            <v>0</v>
          </cell>
          <cell r="E29">
            <v>27.4</v>
          </cell>
          <cell r="F29">
            <v>35.848799999999997</v>
          </cell>
          <cell r="G29">
            <v>9.0399999999999991</v>
          </cell>
          <cell r="H29">
            <v>44.888799999999996</v>
          </cell>
          <cell r="J29">
            <v>-17.488799999999998</v>
          </cell>
          <cell r="K29">
            <v>-0.6382773722627737</v>
          </cell>
        </row>
        <row r="31">
          <cell r="A31" t="str">
            <v>Clear Glass</v>
          </cell>
          <cell r="N31">
            <v>2.5</v>
          </cell>
        </row>
        <row r="32">
          <cell r="A32" t="str">
            <v>Cube</v>
          </cell>
          <cell r="N32">
            <v>1.9</v>
          </cell>
        </row>
        <row r="33">
          <cell r="A33" t="str">
            <v>Ribbon</v>
          </cell>
          <cell r="N33">
            <v>1</v>
          </cell>
        </row>
        <row r="34">
          <cell r="A34" t="str">
            <v>Foam</v>
          </cell>
          <cell r="N34">
            <v>0.8</v>
          </cell>
        </row>
        <row r="35">
          <cell r="A35" t="str">
            <v>Basket</v>
          </cell>
          <cell r="N35">
            <v>2</v>
          </cell>
        </row>
        <row r="36">
          <cell r="A36" t="str">
            <v>Raffia</v>
          </cell>
          <cell r="N36">
            <v>0.25</v>
          </cell>
        </row>
        <row r="37">
          <cell r="A37" t="str">
            <v>Smiley Mug</v>
          </cell>
          <cell r="N37">
            <v>7.16</v>
          </cell>
        </row>
        <row r="38">
          <cell r="A38" t="str">
            <v>2120GS - Small Gold-Dipped Vase</v>
          </cell>
          <cell r="N38">
            <v>6.9</v>
          </cell>
        </row>
        <row r="39">
          <cell r="A39" t="str">
            <v>2233 - Santa Gnome  w 25% shipping</v>
          </cell>
          <cell r="N39">
            <v>11.24</v>
          </cell>
        </row>
        <row r="40">
          <cell r="A40" t="str">
            <v>Pinecone Pics</v>
          </cell>
          <cell r="N40">
            <v>0.2</v>
          </cell>
        </row>
        <row r="41">
          <cell r="A41" t="str">
            <v>Floral Foam blocks</v>
          </cell>
          <cell r="N41">
            <v>0.75</v>
          </cell>
        </row>
        <row r="42">
          <cell r="A42" t="str">
            <v>2105 - Hollow Tree Lantern w 25% shipping</v>
          </cell>
          <cell r="N42">
            <v>9.3800000000000008</v>
          </cell>
        </row>
        <row r="43">
          <cell r="A43" t="str">
            <v>2106 - Reindeer Sleigh w 25% shipping</v>
          </cell>
          <cell r="N43">
            <v>11.24</v>
          </cell>
        </row>
        <row r="44">
          <cell r="A44" t="str">
            <v>2231 - Ceramic Ornament w 25% shipping</v>
          </cell>
          <cell r="N44">
            <v>11.24</v>
          </cell>
        </row>
        <row r="45">
          <cell r="A45" t="str">
            <v>Red &amp; Green Plaid #40 Ribbon (yds)</v>
          </cell>
          <cell r="N45">
            <v>2</v>
          </cell>
        </row>
        <row r="46">
          <cell r="A46" t="str">
            <v>2232 - Wooden Fa-La-La Box w 25% shipping</v>
          </cell>
          <cell r="N46">
            <v>10.74</v>
          </cell>
        </row>
        <row r="47">
          <cell r="A47" t="str">
            <v>2370 - Gingerbread House w 25% shipping</v>
          </cell>
          <cell r="N47">
            <v>11.79</v>
          </cell>
        </row>
        <row r="48">
          <cell r="A48" t="str">
            <v>Red 12'' Taper Candles</v>
          </cell>
          <cell r="N48">
            <v>1.25</v>
          </cell>
        </row>
        <row r="49">
          <cell r="A49" t="str">
            <v>45-38054 - Pine Centerpiece Tray</v>
          </cell>
          <cell r="N49">
            <v>1.1599999999999999</v>
          </cell>
        </row>
        <row r="50">
          <cell r="A50" t="str">
            <v>Blue Glass Vase</v>
          </cell>
          <cell r="N50">
            <v>4.25</v>
          </cell>
        </row>
        <row r="51">
          <cell r="A51" t="str">
            <v>Clear Glass Vase</v>
          </cell>
          <cell r="N51">
            <v>2.5</v>
          </cell>
        </row>
        <row r="52">
          <cell r="A52" t="str">
            <v>Red Glass Vase</v>
          </cell>
          <cell r="N52">
            <v>4.25</v>
          </cell>
        </row>
        <row r="53">
          <cell r="A53" t="str">
            <v>Pink Glass Vase</v>
          </cell>
          <cell r="N53">
            <v>4.25</v>
          </cell>
        </row>
        <row r="54">
          <cell r="A54" t="str">
            <v>2120S - Small Cinched Glass Vase</v>
          </cell>
          <cell r="N54">
            <v>5.12</v>
          </cell>
        </row>
        <row r="55">
          <cell r="A55" t="str">
            <v>2120L - Large Cinched Glass Vase</v>
          </cell>
          <cell r="N55">
            <v>5.94</v>
          </cell>
        </row>
        <row r="56">
          <cell r="A56" t="str">
            <v>Pink Disco Ball Container w 25% shipping</v>
          </cell>
          <cell r="N56">
            <v>7.57</v>
          </cell>
        </row>
        <row r="57">
          <cell r="A57" t="str">
            <v>Red Disco Ball Container w 25% shipping</v>
          </cell>
          <cell r="N57">
            <v>7.57</v>
          </cell>
        </row>
        <row r="58">
          <cell r="A58" t="str">
            <v>Glass Heart Container w 25% shipping</v>
          </cell>
          <cell r="N58">
            <v>7</v>
          </cell>
        </row>
        <row r="59">
          <cell r="A59" t="str">
            <v>G307 - 10'' French Vase w 25% shipping</v>
          </cell>
          <cell r="N59">
            <v>8.31</v>
          </cell>
        </row>
        <row r="60">
          <cell r="A60" t="str">
            <v>G309 - 12'' French Vase w 25% shipping</v>
          </cell>
          <cell r="N60">
            <v>11.44</v>
          </cell>
        </row>
        <row r="61">
          <cell r="A61" t="str">
            <v>Clear Glass 4'' Cube Vase</v>
          </cell>
          <cell r="N61">
            <v>2.5</v>
          </cell>
        </row>
      </sheetData>
      <sheetData sheetId="2" refreshError="1"/>
      <sheetData sheetId="3" refreshError="1"/>
      <sheetData sheetId="4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Floral Costs"/>
      <sheetName val="Hardgood Costs"/>
      <sheetName val="B59"/>
      <sheetName val="C5375"/>
      <sheetName val="FLRS"/>
    </sheetNames>
    <sheetDataSet>
      <sheetData sheetId="0">
        <row r="2">
          <cell r="B2"/>
          <cell r="C2"/>
        </row>
        <row r="3">
          <cell r="B3" t="str">
            <v>Alstroemeria stems</v>
          </cell>
          <cell r="C3">
            <v>0.89</v>
          </cell>
        </row>
        <row r="4">
          <cell r="B4" t="str">
            <v>Asiatic Lily stems</v>
          </cell>
          <cell r="C4">
            <v>1.72</v>
          </cell>
        </row>
        <row r="5">
          <cell r="B5" t="str">
            <v>Bupleurum stems</v>
          </cell>
          <cell r="C5">
            <v>0.9</v>
          </cell>
        </row>
        <row r="6">
          <cell r="B6" t="str">
            <v>Button Pompon stems</v>
          </cell>
          <cell r="C6">
            <v>0.72</v>
          </cell>
        </row>
        <row r="7">
          <cell r="B7" t="str">
            <v>Craspedia stems</v>
          </cell>
          <cell r="C7">
            <v>0.86</v>
          </cell>
        </row>
        <row r="8">
          <cell r="B8" t="str">
            <v>Cushion Pompon stems</v>
          </cell>
          <cell r="C8">
            <v>0.72</v>
          </cell>
        </row>
        <row r="9">
          <cell r="B9" t="str">
            <v>Daisy Pompon stems</v>
          </cell>
          <cell r="C9">
            <v>0.72</v>
          </cell>
        </row>
        <row r="10">
          <cell r="B10" t="str">
            <v>Delphinium, Belladonna stems</v>
          </cell>
          <cell r="C10">
            <v>1.22</v>
          </cell>
        </row>
        <row r="11">
          <cell r="B11" t="str">
            <v>Delphinium, hybrid stems</v>
          </cell>
          <cell r="C11">
            <v>1.51</v>
          </cell>
        </row>
        <row r="12">
          <cell r="B12" t="str">
            <v>Double Lisianthus stems</v>
          </cell>
          <cell r="C12">
            <v>1.44</v>
          </cell>
        </row>
        <row r="13">
          <cell r="B13" t="str">
            <v>Disbud stems</v>
          </cell>
          <cell r="C13">
            <v>0.96</v>
          </cell>
        </row>
        <row r="14">
          <cell r="B14" t="str">
            <v>Gerbera Daisies</v>
          </cell>
          <cell r="C14">
            <v>1.42</v>
          </cell>
        </row>
        <row r="15">
          <cell r="B15" t="str">
            <v>Blue Hydrangea blooms</v>
          </cell>
          <cell r="C15">
            <v>2.54</v>
          </cell>
        </row>
        <row r="16">
          <cell r="B16" t="str">
            <v>Mini Hydrangea blooms</v>
          </cell>
          <cell r="C16">
            <v>1.88</v>
          </cell>
        </row>
        <row r="17">
          <cell r="B17" t="str">
            <v>White Hydrangea blooms</v>
          </cell>
          <cell r="C17">
            <v>2.4</v>
          </cell>
        </row>
        <row r="18">
          <cell r="B18" t="str">
            <v>Hypericum Berry stems</v>
          </cell>
          <cell r="C18">
            <v>0.94</v>
          </cell>
        </row>
        <row r="19">
          <cell r="B19" t="str">
            <v>Iris stems</v>
          </cell>
          <cell r="C19">
            <v>1.1299999999999999</v>
          </cell>
        </row>
        <row r="20">
          <cell r="B20" t="str">
            <v>LA Hybrid Lily stems</v>
          </cell>
          <cell r="C20">
            <v>1.72</v>
          </cell>
        </row>
        <row r="21">
          <cell r="B21" t="str">
            <v>Liatris stems</v>
          </cell>
          <cell r="C21">
            <v>0.93</v>
          </cell>
        </row>
        <row r="22">
          <cell r="B22" t="str">
            <v>Limonium stems</v>
          </cell>
          <cell r="C22">
            <v>1.1599999999999999</v>
          </cell>
        </row>
        <row r="23">
          <cell r="B23" t="str">
            <v>Matsumoto Aster stems</v>
          </cell>
          <cell r="C23">
            <v>0.9</v>
          </cell>
        </row>
        <row r="24">
          <cell r="B24" t="str">
            <v>Mini Calla Lilies</v>
          </cell>
          <cell r="C24">
            <v>1.61</v>
          </cell>
        </row>
        <row r="25">
          <cell r="B25" t="str">
            <v>Mini Carnation stems</v>
          </cell>
          <cell r="C25">
            <v>0.62</v>
          </cell>
        </row>
        <row r="26">
          <cell r="B26" t="str">
            <v>Monte Casino Aster stems</v>
          </cell>
          <cell r="C26">
            <v>0.76</v>
          </cell>
        </row>
        <row r="27">
          <cell r="B27" t="str">
            <v>Pink Oriental Lily stems</v>
          </cell>
          <cell r="C27">
            <v>2.44</v>
          </cell>
        </row>
        <row r="28">
          <cell r="B28" t="str">
            <v>White Oriental Lily stems</v>
          </cell>
          <cell r="C28">
            <v>2.37</v>
          </cell>
        </row>
        <row r="29">
          <cell r="B29" t="str">
            <v>Queen Anne's Lace</v>
          </cell>
          <cell r="C29">
            <v>1.42</v>
          </cell>
        </row>
        <row r="30">
          <cell r="B30" t="str">
            <v>Ranunculus stems</v>
          </cell>
          <cell r="C30">
            <v>2</v>
          </cell>
        </row>
        <row r="31">
          <cell r="B31" t="str">
            <v>Assorted 50 cm Roses</v>
          </cell>
          <cell r="C31">
            <v>1.1399999999999999</v>
          </cell>
        </row>
        <row r="32">
          <cell r="B32" t="str">
            <v>Orange 50 cm Roses</v>
          </cell>
          <cell r="C32">
            <v>1.21</v>
          </cell>
        </row>
        <row r="33">
          <cell r="B33" t="str">
            <v>Yellow 50 cm Roses</v>
          </cell>
          <cell r="C33">
            <v>1.21</v>
          </cell>
        </row>
        <row r="34">
          <cell r="B34" t="str">
            <v>Peach 50 cm Roses</v>
          </cell>
          <cell r="C34">
            <v>1.37</v>
          </cell>
        </row>
        <row r="35">
          <cell r="B35" t="str">
            <v>Pink 50 cm Roses</v>
          </cell>
          <cell r="C35">
            <v>1.37</v>
          </cell>
        </row>
        <row r="36">
          <cell r="B36" t="str">
            <v>Lavender 50 cm Roses</v>
          </cell>
          <cell r="C36">
            <v>1.37</v>
          </cell>
        </row>
        <row r="37">
          <cell r="B37" t="str">
            <v>White 50 cm Roses</v>
          </cell>
          <cell r="C37">
            <v>1.37</v>
          </cell>
        </row>
        <row r="38">
          <cell r="B38" t="str">
            <v>Red 50 cm Roses</v>
          </cell>
          <cell r="C38">
            <v>1.6</v>
          </cell>
        </row>
        <row r="39">
          <cell r="B39" t="str">
            <v>Snapdragon stems</v>
          </cell>
          <cell r="C39">
            <v>1.06</v>
          </cell>
        </row>
        <row r="40">
          <cell r="B40" t="str">
            <v>Solidago stems</v>
          </cell>
          <cell r="C40">
            <v>0.73</v>
          </cell>
        </row>
        <row r="41">
          <cell r="B41" t="str">
            <v>Spider Mums</v>
          </cell>
          <cell r="C41">
            <v>0.96</v>
          </cell>
        </row>
        <row r="42">
          <cell r="B42" t="str">
            <v>Spray Rose stems</v>
          </cell>
          <cell r="C42">
            <v>1.29</v>
          </cell>
        </row>
        <row r="43">
          <cell r="B43" t="str">
            <v>Standard Carnations</v>
          </cell>
          <cell r="C43">
            <v>0.62</v>
          </cell>
        </row>
        <row r="44">
          <cell r="B44" t="str">
            <v>Statice stems</v>
          </cell>
          <cell r="C44">
            <v>0.76</v>
          </cell>
        </row>
        <row r="45">
          <cell r="B45" t="str">
            <v>Stock stems</v>
          </cell>
          <cell r="C45">
            <v>0.96</v>
          </cell>
        </row>
        <row r="46">
          <cell r="B46" t="str">
            <v>Sweet William Dianthus</v>
          </cell>
          <cell r="C46">
            <v>0.92</v>
          </cell>
        </row>
        <row r="47">
          <cell r="B47" t="str">
            <v>Sunflowers</v>
          </cell>
          <cell r="C47">
            <v>1.36</v>
          </cell>
        </row>
        <row r="48">
          <cell r="B48" t="str">
            <v>Thistle Eryngium stems</v>
          </cell>
          <cell r="C48">
            <v>0.94</v>
          </cell>
        </row>
        <row r="49">
          <cell r="B49" t="str">
            <v>Trick Dianthus stems</v>
          </cell>
          <cell r="C49">
            <v>1.06</v>
          </cell>
        </row>
        <row r="50">
          <cell r="B50" t="str">
            <v>Veronica stems</v>
          </cell>
          <cell r="C50">
            <v>1.06</v>
          </cell>
        </row>
        <row r="51">
          <cell r="B51" t="str">
            <v>Waxflower stems</v>
          </cell>
          <cell r="C51">
            <v>1.4</v>
          </cell>
        </row>
        <row r="52">
          <cell r="B52" t="str">
            <v>Red 60 cm Roses</v>
          </cell>
          <cell r="C52">
            <v>2.0499999999999998</v>
          </cell>
        </row>
        <row r="53">
          <cell r="B53"/>
          <cell r="C53"/>
        </row>
        <row r="54">
          <cell r="B54" t="str">
            <v>Baby Blue Eucalyptus stems</v>
          </cell>
          <cell r="C54">
            <v>1</v>
          </cell>
        </row>
        <row r="55">
          <cell r="B55" t="str">
            <v>Dusty Miller Stems</v>
          </cell>
          <cell r="C55">
            <v>1.08</v>
          </cell>
        </row>
        <row r="56">
          <cell r="B56" t="str">
            <v>Gunni Eucalyptus stems</v>
          </cell>
          <cell r="C56">
            <v>1.22</v>
          </cell>
        </row>
        <row r="57">
          <cell r="B57" t="str">
            <v>Silver dollar Eucalyptus stems</v>
          </cell>
          <cell r="C57">
            <v>2.4500000000000002</v>
          </cell>
        </row>
        <row r="58">
          <cell r="B58" t="str">
            <v>Green Pittosporum stems</v>
          </cell>
          <cell r="C58">
            <v>0.73</v>
          </cell>
        </row>
        <row r="59">
          <cell r="B59" t="str">
            <v>Israeli Ruscus stems</v>
          </cell>
          <cell r="C59">
            <v>0.39</v>
          </cell>
        </row>
        <row r="60">
          <cell r="B60" t="str">
            <v>Italian Variegated Pittosporum stems</v>
          </cell>
          <cell r="C60">
            <v>1.36</v>
          </cell>
        </row>
        <row r="61">
          <cell r="B61" t="str">
            <v>Salal tips</v>
          </cell>
          <cell r="C61">
            <v>0.26</v>
          </cell>
        </row>
        <row r="62">
          <cell r="B62" t="str">
            <v>Seeded Eucalyptus stems</v>
          </cell>
          <cell r="C62">
            <v>2.4500000000000002</v>
          </cell>
        </row>
        <row r="63">
          <cell r="B63" t="str">
            <v>Variegated Pittosporum stems</v>
          </cell>
          <cell r="C63">
            <v>0.77</v>
          </cell>
        </row>
        <row r="64">
          <cell r="B64" t="str">
            <v>Leatherleaf stems</v>
          </cell>
          <cell r="C64">
            <v>0.19</v>
          </cell>
        </row>
      </sheetData>
      <sheetData sheetId="1">
        <row r="2">
          <cell r="A2" t="str">
            <v>Item Number</v>
          </cell>
          <cell r="B2" t="str">
            <v>Item Description</v>
          </cell>
          <cell r="C2" t="str">
            <v>PTM</v>
          </cell>
          <cell r="D2" t="str">
            <v>Shipping Revenue</v>
          </cell>
          <cell r="E2" t="str">
            <v>Total Delivered PTM</v>
          </cell>
          <cell r="F2" t="str">
            <v>Product Cost as of 5/31/23</v>
          </cell>
          <cell r="G2" t="str">
            <v>Freight Out (Estimate)</v>
          </cell>
          <cell r="H2" t="str">
            <v>Total Cost</v>
          </cell>
          <cell r="J2" t="str">
            <v>GM</v>
          </cell>
          <cell r="K2" t="str">
            <v>GM %</v>
          </cell>
          <cell r="M2" t="str">
            <v># of Pieces</v>
          </cell>
          <cell r="N2" t="str">
            <v>PTM per Piece</v>
          </cell>
        </row>
        <row r="3">
          <cell r="A3">
            <v>2201</v>
          </cell>
          <cell r="B3" t="str">
            <v xml:space="preserve">CINCHED VASE-BURGANDY         </v>
          </cell>
          <cell r="C3">
            <v>72</v>
          </cell>
          <cell r="D3">
            <v>18</v>
          </cell>
          <cell r="E3">
            <v>90</v>
          </cell>
          <cell r="F3">
            <v>50.593200000000003</v>
          </cell>
          <cell r="G3">
            <v>13.332974999999999</v>
          </cell>
          <cell r="H3">
            <v>63.926175000000001</v>
          </cell>
          <cell r="J3">
            <v>26.073824999999999</v>
          </cell>
          <cell r="K3">
            <v>0.28970916666666668</v>
          </cell>
          <cell r="M3">
            <v>12</v>
          </cell>
          <cell r="N3">
            <v>7.5</v>
          </cell>
        </row>
        <row r="4">
          <cell r="A4">
            <v>2107</v>
          </cell>
          <cell r="B4" t="str">
            <v xml:space="preserve">VASE-CRESCENT MOON C2         </v>
          </cell>
          <cell r="C4">
            <v>83.88</v>
          </cell>
          <cell r="D4">
            <v>20.97</v>
          </cell>
          <cell r="E4">
            <v>104.85</v>
          </cell>
          <cell r="F4">
            <v>73.662000000000006</v>
          </cell>
          <cell r="G4">
            <v>10.065425000000001</v>
          </cell>
          <cell r="H4">
            <v>83.727425000000011</v>
          </cell>
          <cell r="J4">
            <v>21.122574999999983</v>
          </cell>
          <cell r="K4">
            <v>0.2014551740581782</v>
          </cell>
          <cell r="M4">
            <v>12</v>
          </cell>
          <cell r="N4">
            <v>8.7374999999999989</v>
          </cell>
        </row>
        <row r="5">
          <cell r="A5">
            <v>685</v>
          </cell>
          <cell r="B5" t="str">
            <v xml:space="preserve">COMFORT PLANTER 6"            </v>
          </cell>
          <cell r="C5">
            <v>105.2</v>
          </cell>
          <cell r="D5">
            <v>26.3</v>
          </cell>
          <cell r="E5">
            <v>131.5</v>
          </cell>
          <cell r="F5">
            <v>61.815600000000003</v>
          </cell>
          <cell r="G5">
            <v>15.14955</v>
          </cell>
          <cell r="H5">
            <v>76.965150000000008</v>
          </cell>
          <cell r="J5">
            <v>54.534849999999992</v>
          </cell>
          <cell r="K5">
            <v>0.4147136882129277</v>
          </cell>
          <cell r="M5">
            <v>12</v>
          </cell>
          <cell r="N5">
            <v>10.958333333333334</v>
          </cell>
        </row>
        <row r="6">
          <cell r="A6">
            <v>1460</v>
          </cell>
          <cell r="B6" t="str">
            <v xml:space="preserve">VASE-WHT W/CROSS              </v>
          </cell>
          <cell r="C6">
            <v>86.35</v>
          </cell>
          <cell r="D6">
            <v>21.587499999999999</v>
          </cell>
          <cell r="E6">
            <v>107.9375</v>
          </cell>
          <cell r="F6">
            <v>52.263599999999997</v>
          </cell>
          <cell r="G6">
            <v>10.910875000000001</v>
          </cell>
          <cell r="H6">
            <v>63.174475000000001</v>
          </cell>
          <cell r="J6">
            <v>44.763024999999999</v>
          </cell>
          <cell r="K6">
            <v>0.41471244933410539</v>
          </cell>
          <cell r="M6">
            <v>12</v>
          </cell>
          <cell r="N6">
            <v>8.9947916666666661</v>
          </cell>
        </row>
        <row r="7">
          <cell r="A7">
            <v>1665</v>
          </cell>
          <cell r="B7" t="str">
            <v xml:space="preserve">VASE-STRIPED BIRTHDAY         </v>
          </cell>
          <cell r="C7">
            <v>85.08</v>
          </cell>
          <cell r="D7">
            <v>21.27</v>
          </cell>
          <cell r="E7">
            <v>106.35</v>
          </cell>
          <cell r="F7">
            <v>28.638000000000002</v>
          </cell>
          <cell r="G7">
            <v>13.4358</v>
          </cell>
          <cell r="H7">
            <v>42.073800000000006</v>
          </cell>
          <cell r="I7"/>
          <cell r="J7">
            <v>64.276199999999989</v>
          </cell>
          <cell r="K7">
            <v>0.60438363892806768</v>
          </cell>
          <cell r="M7">
            <v>12</v>
          </cell>
          <cell r="N7">
            <v>8.8624999999999989</v>
          </cell>
        </row>
        <row r="8">
          <cell r="A8" t="str">
            <v>2120BB</v>
          </cell>
          <cell r="B8" t="str">
            <v xml:space="preserve">WOOD BOX-BRWN/RECTNGLR        </v>
          </cell>
          <cell r="C8">
            <v>134.88</v>
          </cell>
          <cell r="D8">
            <v>0</v>
          </cell>
          <cell r="E8">
            <v>134.88</v>
          </cell>
          <cell r="F8">
            <v>60.913399753997538</v>
          </cell>
          <cell r="G8">
            <v>10.602399999999999</v>
          </cell>
          <cell r="H8">
            <v>71.515799753997541</v>
          </cell>
          <cell r="J8">
            <v>63.364200246002454</v>
          </cell>
          <cell r="K8">
            <v>0.46978203029361254</v>
          </cell>
          <cell r="M8">
            <v>12</v>
          </cell>
          <cell r="N8">
            <v>11.24</v>
          </cell>
        </row>
        <row r="9">
          <cell r="A9" t="str">
            <v>2120GL</v>
          </cell>
          <cell r="B9" t="str">
            <v xml:space="preserve">VASE-CLR GLD DIPPD (LG)       </v>
          </cell>
          <cell r="C9">
            <v>64.94</v>
          </cell>
          <cell r="D9">
            <v>0</v>
          </cell>
          <cell r="E9">
            <v>64.94</v>
          </cell>
          <cell r="F9">
            <v>24.6</v>
          </cell>
          <cell r="G9">
            <v>10.910875000000001</v>
          </cell>
          <cell r="H9">
            <v>35.510874999999999</v>
          </cell>
          <cell r="J9">
            <v>29.429124999999999</v>
          </cell>
          <cell r="K9">
            <v>0.45317408376963353</v>
          </cell>
          <cell r="M9">
            <v>6</v>
          </cell>
          <cell r="N9">
            <v>10.823333333333332</v>
          </cell>
        </row>
        <row r="10">
          <cell r="A10" t="str">
            <v>2120GS</v>
          </cell>
          <cell r="B10" t="str">
            <v xml:space="preserve">VASE-CLR GLD DIPPD (SM)       </v>
          </cell>
          <cell r="C10">
            <v>82.84</v>
          </cell>
          <cell r="D10">
            <v>0</v>
          </cell>
          <cell r="E10">
            <v>82.84</v>
          </cell>
          <cell r="F10">
            <v>31.2</v>
          </cell>
          <cell r="G10">
            <v>10.910875000000001</v>
          </cell>
          <cell r="H10">
            <v>42.110875</v>
          </cell>
          <cell r="J10">
            <v>40.729125000000003</v>
          </cell>
          <cell r="K10">
            <v>0.49166012795750846</v>
          </cell>
          <cell r="M10">
            <v>12</v>
          </cell>
          <cell r="N10">
            <v>6.9033333333333333</v>
          </cell>
        </row>
        <row r="11">
          <cell r="A11" t="str">
            <v>2120L</v>
          </cell>
          <cell r="B11" t="str">
            <v xml:space="preserve">VASE-CINCHED/CLEAR (LG)       </v>
          </cell>
          <cell r="C11">
            <v>71.260000000000005</v>
          </cell>
          <cell r="D11">
            <v>0</v>
          </cell>
          <cell r="E11">
            <v>71.260000000000005</v>
          </cell>
          <cell r="F11">
            <v>30</v>
          </cell>
          <cell r="G11">
            <v>13.66</v>
          </cell>
          <cell r="H11">
            <v>43.66</v>
          </cell>
          <cell r="J11">
            <v>27.600000000000009</v>
          </cell>
          <cell r="K11">
            <v>0.38731406118439526</v>
          </cell>
          <cell r="M11">
            <v>6</v>
          </cell>
          <cell r="N11">
            <v>11.876666666666667</v>
          </cell>
        </row>
        <row r="12">
          <cell r="A12" t="str">
            <v>2120S</v>
          </cell>
          <cell r="B12" t="str">
            <v xml:space="preserve">VASE-CINCHED/CLEAR (SM)       </v>
          </cell>
          <cell r="C12">
            <v>61.43</v>
          </cell>
          <cell r="D12">
            <v>0</v>
          </cell>
          <cell r="E12">
            <v>61.43</v>
          </cell>
          <cell r="F12">
            <v>38.537999999999997</v>
          </cell>
          <cell r="G12">
            <v>13.332974999999999</v>
          </cell>
          <cell r="H12">
            <v>51.870974999999994</v>
          </cell>
          <cell r="J12">
            <v>9.5590250000000054</v>
          </cell>
          <cell r="K12">
            <v>0.155608416083347</v>
          </cell>
          <cell r="M12">
            <v>12</v>
          </cell>
          <cell r="N12">
            <v>5.1191666666666666</v>
          </cell>
        </row>
        <row r="13">
          <cell r="A13" t="str">
            <v>2120WB</v>
          </cell>
          <cell r="B13" t="str">
            <v xml:space="preserve">WOOD BOX-WHT/RECTNGLR         </v>
          </cell>
          <cell r="C13">
            <v>88.88</v>
          </cell>
          <cell r="D13">
            <v>0</v>
          </cell>
          <cell r="E13">
            <v>88.88</v>
          </cell>
          <cell r="F13">
            <v>57.973199999999999</v>
          </cell>
          <cell r="G13">
            <v>9.8254999999999999</v>
          </cell>
          <cell r="H13">
            <v>67.798699999999997</v>
          </cell>
          <cell r="J13">
            <v>21.081299999999999</v>
          </cell>
          <cell r="K13">
            <v>0.23718834383438345</v>
          </cell>
          <cell r="M13">
            <v>12</v>
          </cell>
          <cell r="N13">
            <v>7.4066666666666663</v>
          </cell>
        </row>
        <row r="14">
          <cell r="A14">
            <v>2221</v>
          </cell>
          <cell r="B14" t="str">
            <v>PUMPKIN</v>
          </cell>
          <cell r="C14">
            <v>80</v>
          </cell>
          <cell r="D14">
            <v>20</v>
          </cell>
          <cell r="E14">
            <v>100</v>
          </cell>
          <cell r="F14">
            <v>53.485199999999999</v>
          </cell>
          <cell r="G14">
            <v>11.94</v>
          </cell>
          <cell r="H14">
            <v>65.425200000000004</v>
          </cell>
          <cell r="J14">
            <v>34.574799999999996</v>
          </cell>
          <cell r="K14">
            <v>0.34574799999999994</v>
          </cell>
          <cell r="M14">
            <v>12</v>
          </cell>
          <cell r="N14">
            <v>8.3333333333333339</v>
          </cell>
        </row>
        <row r="15">
          <cell r="A15">
            <v>2321</v>
          </cell>
          <cell r="B15" t="str">
            <v>White Pumpkin</v>
          </cell>
          <cell r="C15">
            <v>80</v>
          </cell>
          <cell r="D15">
            <v>20</v>
          </cell>
          <cell r="E15">
            <v>100</v>
          </cell>
          <cell r="F15">
            <v>27.6</v>
          </cell>
          <cell r="G15">
            <v>11.939124999999999</v>
          </cell>
          <cell r="H15">
            <v>39.539124999999999</v>
          </cell>
          <cell r="J15">
            <v>60.460875000000001</v>
          </cell>
          <cell r="K15">
            <v>0.60460875000000003</v>
          </cell>
          <cell r="M15">
            <v>12</v>
          </cell>
          <cell r="N15">
            <v>8.3333333333333339</v>
          </cell>
        </row>
        <row r="16">
          <cell r="A16">
            <v>2223</v>
          </cell>
          <cell r="B16" t="str">
            <v>Pumpkin O&amp; W Combo</v>
          </cell>
          <cell r="C16">
            <v>89</v>
          </cell>
          <cell r="D16">
            <v>22.25</v>
          </cell>
          <cell r="E16">
            <v>111.25</v>
          </cell>
          <cell r="F16">
            <v>40.5426</v>
          </cell>
          <cell r="G16">
            <v>11.939124999999999</v>
          </cell>
          <cell r="H16">
            <v>52.481724999999997</v>
          </cell>
          <cell r="J16">
            <v>58.768275000000003</v>
          </cell>
          <cell r="K16">
            <v>0.52825415730337077</v>
          </cell>
          <cell r="M16">
            <v>12</v>
          </cell>
          <cell r="N16">
            <v>9.2708333333333339</v>
          </cell>
        </row>
        <row r="17">
          <cell r="A17">
            <v>2105</v>
          </cell>
          <cell r="B17" t="str">
            <v xml:space="preserve">LANTRN VASE-GOLD HLLW TREE C3 </v>
          </cell>
          <cell r="C17">
            <v>119.88</v>
          </cell>
          <cell r="D17">
            <v>29.97</v>
          </cell>
          <cell r="E17">
            <v>149.85</v>
          </cell>
          <cell r="F17">
            <v>86.18</v>
          </cell>
          <cell r="G17">
            <v>12.43</v>
          </cell>
          <cell r="H17">
            <v>98.610000000000014</v>
          </cell>
          <cell r="J17">
            <v>51.239999999999981</v>
          </cell>
          <cell r="K17">
            <v>0.34194194194194183</v>
          </cell>
          <cell r="M17">
            <v>12</v>
          </cell>
          <cell r="N17">
            <v>12.487499999999999</v>
          </cell>
        </row>
        <row r="18">
          <cell r="A18">
            <v>2106</v>
          </cell>
          <cell r="B18" t="str">
            <v xml:space="preserve">SLEIGH  REINDEER C4           </v>
          </cell>
          <cell r="C18">
            <v>107.88</v>
          </cell>
          <cell r="D18">
            <v>26.97</v>
          </cell>
          <cell r="E18">
            <v>134.85</v>
          </cell>
          <cell r="F18">
            <v>53.61</v>
          </cell>
          <cell r="G18">
            <v>14.58</v>
          </cell>
          <cell r="H18">
            <v>68.19</v>
          </cell>
          <cell r="J18">
            <v>66.66</v>
          </cell>
          <cell r="K18">
            <v>0.49432703003337042</v>
          </cell>
          <cell r="M18">
            <v>12</v>
          </cell>
          <cell r="N18">
            <v>11.237499999999999</v>
          </cell>
        </row>
        <row r="19">
          <cell r="A19">
            <v>2231</v>
          </cell>
          <cell r="B19" t="str">
            <v>VASE-WHITE ORNAMENT</v>
          </cell>
          <cell r="C19">
            <v>107.88</v>
          </cell>
          <cell r="D19">
            <v>26.97</v>
          </cell>
          <cell r="E19">
            <v>134.85</v>
          </cell>
          <cell r="F19">
            <v>55.645000000000003</v>
          </cell>
          <cell r="G19">
            <v>12.0191</v>
          </cell>
          <cell r="H19">
            <v>67.664100000000005</v>
          </cell>
          <cell r="J19">
            <v>67.18589999999999</v>
          </cell>
          <cell r="K19">
            <v>0.49822691879866515</v>
          </cell>
          <cell r="M19">
            <v>12</v>
          </cell>
          <cell r="N19">
            <v>11.237499999999999</v>
          </cell>
        </row>
        <row r="20">
          <cell r="A20">
            <v>2232</v>
          </cell>
          <cell r="B20" t="str">
            <v>WOOD BOX-FALALA</v>
          </cell>
          <cell r="C20">
            <v>127.322</v>
          </cell>
          <cell r="D20">
            <v>31.830500000000001</v>
          </cell>
          <cell r="E20">
            <v>159.1525</v>
          </cell>
          <cell r="F20">
            <v>51.74</v>
          </cell>
          <cell r="G20">
            <v>10.431025000000002</v>
          </cell>
          <cell r="H20">
            <v>62.171025</v>
          </cell>
          <cell r="J20">
            <v>96.981475000000003</v>
          </cell>
          <cell r="K20">
            <v>0.60936193273746875</v>
          </cell>
          <cell r="M20">
            <v>12</v>
          </cell>
          <cell r="N20">
            <v>13.262708333333334</v>
          </cell>
        </row>
        <row r="21">
          <cell r="A21">
            <v>2233</v>
          </cell>
          <cell r="B21" t="str">
            <v>VASE-SANTA GNOME</v>
          </cell>
          <cell r="C21">
            <v>107.88</v>
          </cell>
          <cell r="D21">
            <v>26.97</v>
          </cell>
          <cell r="E21">
            <v>134.85</v>
          </cell>
          <cell r="F21">
            <v>48.325000000000003</v>
          </cell>
          <cell r="G21">
            <v>11.94</v>
          </cell>
          <cell r="H21">
            <v>60.265000000000001</v>
          </cell>
          <cell r="J21">
            <v>74.584999999999994</v>
          </cell>
          <cell r="K21">
            <v>0.55309603262884688</v>
          </cell>
          <cell r="M21">
            <v>12</v>
          </cell>
          <cell r="N21">
            <v>11.237499999999999</v>
          </cell>
        </row>
        <row r="22">
          <cell r="A22">
            <v>2370</v>
          </cell>
          <cell r="B22" t="str">
            <v>GINGERBREAD HOUSE W/PICK</v>
          </cell>
          <cell r="C22">
            <v>99.99</v>
          </cell>
          <cell r="D22">
            <v>24.997499999999999</v>
          </cell>
          <cell r="E22">
            <v>124.9875</v>
          </cell>
          <cell r="F22">
            <v>53.64</v>
          </cell>
          <cell r="G22">
            <v>10.431025000000002</v>
          </cell>
          <cell r="H22">
            <v>64.071025000000006</v>
          </cell>
          <cell r="J22">
            <v>60.916474999999991</v>
          </cell>
          <cell r="K22">
            <v>0.48738053805380532</v>
          </cell>
          <cell r="M22">
            <v>12</v>
          </cell>
          <cell r="N22">
            <v>10.415625</v>
          </cell>
        </row>
        <row r="23">
          <cell r="A23">
            <v>2304</v>
          </cell>
          <cell r="B23" t="str">
            <v>Let's Celebrate Ceramic Vase</v>
          </cell>
          <cell r="C23">
            <v>43.72</v>
          </cell>
          <cell r="D23">
            <v>10.93</v>
          </cell>
          <cell r="E23">
            <v>54.65</v>
          </cell>
          <cell r="F23">
            <v>32.28</v>
          </cell>
          <cell r="G23">
            <v>10.07</v>
          </cell>
          <cell r="H23">
            <v>42.35</v>
          </cell>
          <cell r="J23">
            <v>12.299999999999997</v>
          </cell>
          <cell r="K23">
            <v>0.22506861848124424</v>
          </cell>
          <cell r="M23">
            <v>12</v>
          </cell>
          <cell r="N23">
            <v>4.5541666666666663</v>
          </cell>
        </row>
        <row r="24">
          <cell r="A24">
            <v>2302</v>
          </cell>
          <cell r="B24" t="str">
            <v>Dove Ceramic Vase</v>
          </cell>
          <cell r="C24">
            <v>46.1</v>
          </cell>
          <cell r="D24">
            <v>11.525</v>
          </cell>
          <cell r="E24">
            <v>57.625</v>
          </cell>
          <cell r="F24">
            <v>31.08</v>
          </cell>
          <cell r="G24">
            <v>10.91</v>
          </cell>
          <cell r="H24">
            <v>41.989999999999995</v>
          </cell>
          <cell r="J24">
            <v>15.635000000000005</v>
          </cell>
          <cell r="K24">
            <v>0.27132321041214758</v>
          </cell>
          <cell r="M24">
            <v>12</v>
          </cell>
          <cell r="N24">
            <v>4.802083333333333</v>
          </cell>
        </row>
        <row r="25">
          <cell r="A25"/>
          <cell r="C25"/>
          <cell r="D25"/>
          <cell r="E25"/>
          <cell r="F25"/>
          <cell r="G25"/>
          <cell r="H25"/>
          <cell r="J25"/>
          <cell r="K25"/>
          <cell r="M25"/>
          <cell r="N25"/>
        </row>
        <row r="26">
          <cell r="A26"/>
          <cell r="C26"/>
          <cell r="D26"/>
          <cell r="E26"/>
          <cell r="F26"/>
          <cell r="G26"/>
          <cell r="H26"/>
          <cell r="J26"/>
          <cell r="K26"/>
        </row>
        <row r="27">
          <cell r="A27">
            <v>2109</v>
          </cell>
          <cell r="B27" t="str">
            <v xml:space="preserve">RIBBON-PLAID W/RED GRN BLK    </v>
          </cell>
          <cell r="C27">
            <v>28.25</v>
          </cell>
          <cell r="D27">
            <v>0</v>
          </cell>
          <cell r="E27">
            <v>28.25</v>
          </cell>
          <cell r="F27">
            <v>20.05</v>
          </cell>
          <cell r="G27">
            <v>9.0371749999999995</v>
          </cell>
          <cell r="H27">
            <v>29.087175000000002</v>
          </cell>
          <cell r="J27">
            <v>-0.837175000000002</v>
          </cell>
          <cell r="K27">
            <v>-2.9634513274336353E-2</v>
          </cell>
        </row>
        <row r="28">
          <cell r="A28">
            <v>2110</v>
          </cell>
          <cell r="B28" t="str">
            <v xml:space="preserve">TAPER CANDLE-RED 15"          </v>
          </cell>
          <cell r="C28">
            <v>85.5</v>
          </cell>
          <cell r="D28">
            <v>0</v>
          </cell>
          <cell r="E28">
            <v>85.5</v>
          </cell>
          <cell r="F28">
            <v>76.849999999999994</v>
          </cell>
          <cell r="G28">
            <v>14.566875</v>
          </cell>
          <cell r="H28">
            <v>91.41687499999999</v>
          </cell>
          <cell r="J28">
            <v>-5.9168749999999903</v>
          </cell>
          <cell r="K28">
            <v>-6.9203216374268892E-2</v>
          </cell>
        </row>
        <row r="29">
          <cell r="A29">
            <v>2062</v>
          </cell>
          <cell r="B29" t="str">
            <v xml:space="preserve">WOOD BOX-DARLING BABY COMBO   </v>
          </cell>
          <cell r="C29">
            <v>27.4</v>
          </cell>
          <cell r="D29">
            <v>0</v>
          </cell>
          <cell r="E29">
            <v>27.4</v>
          </cell>
          <cell r="F29">
            <v>35.848799999999997</v>
          </cell>
          <cell r="G29">
            <v>9.0399999999999991</v>
          </cell>
          <cell r="H29">
            <v>44.888799999999996</v>
          </cell>
          <cell r="J29">
            <v>-17.488799999999998</v>
          </cell>
          <cell r="K29">
            <v>-0.6382773722627737</v>
          </cell>
        </row>
        <row r="30">
          <cell r="A30"/>
          <cell r="E30"/>
        </row>
        <row r="31">
          <cell r="A31" t="str">
            <v>Clear Glass</v>
          </cell>
          <cell r="N31">
            <v>2.5</v>
          </cell>
        </row>
        <row r="32">
          <cell r="A32" t="str">
            <v>Cube</v>
          </cell>
          <cell r="N32">
            <v>1.9</v>
          </cell>
        </row>
        <row r="33">
          <cell r="A33" t="str">
            <v>Ribbon</v>
          </cell>
          <cell r="N33">
            <v>1</v>
          </cell>
        </row>
        <row r="34">
          <cell r="A34" t="str">
            <v>Foam</v>
          </cell>
          <cell r="N34">
            <v>0.8</v>
          </cell>
        </row>
        <row r="35">
          <cell r="A35" t="str">
            <v>Basket</v>
          </cell>
          <cell r="N35">
            <v>2</v>
          </cell>
        </row>
        <row r="36">
          <cell r="A36" t="str">
            <v>Raffia</v>
          </cell>
          <cell r="B36"/>
          <cell r="N36">
            <v>0.25</v>
          </cell>
        </row>
        <row r="37">
          <cell r="A37" t="str">
            <v>Smiley Mug</v>
          </cell>
          <cell r="B37"/>
          <cell r="N37">
            <v>7.16</v>
          </cell>
        </row>
        <row r="38">
          <cell r="A38" t="str">
            <v>2120GS - Small Gold-Dipped Vase</v>
          </cell>
          <cell r="N38">
            <v>6.9</v>
          </cell>
        </row>
        <row r="39">
          <cell r="A39" t="str">
            <v>2233 - Santa Gnome  w 25% shipping</v>
          </cell>
          <cell r="N39">
            <v>11.24</v>
          </cell>
        </row>
        <row r="40">
          <cell r="A40" t="str">
            <v>Pinecone Pics</v>
          </cell>
          <cell r="N40">
            <v>0.2</v>
          </cell>
        </row>
        <row r="41">
          <cell r="A41" t="str">
            <v>Floral Foam blocks</v>
          </cell>
          <cell r="N41">
            <v>0.75</v>
          </cell>
        </row>
        <row r="42">
          <cell r="A42" t="str">
            <v>2105 - Hollow Tree Lantern w 25% shipping</v>
          </cell>
          <cell r="N42">
            <v>9.3800000000000008</v>
          </cell>
        </row>
        <row r="43">
          <cell r="A43" t="str">
            <v>2106 - Reindeer Sleigh w 25% shipping</v>
          </cell>
          <cell r="N43">
            <v>11.24</v>
          </cell>
        </row>
        <row r="44">
          <cell r="A44" t="str">
            <v>2231 - Ceramic Ornament w 25% shipping</v>
          </cell>
          <cell r="N44">
            <v>11.24</v>
          </cell>
        </row>
        <row r="45">
          <cell r="A45" t="str">
            <v>Red &amp; Green Plaid #40 Ribbon (yds)</v>
          </cell>
          <cell r="N45">
            <v>2</v>
          </cell>
        </row>
        <row r="46">
          <cell r="A46" t="str">
            <v>2232 - Wooden Fa-La-La Box w 25% shipping</v>
          </cell>
          <cell r="N46">
            <v>10.74</v>
          </cell>
        </row>
        <row r="47">
          <cell r="A47" t="str">
            <v>2370 - Gingerbread House w 25% shipping</v>
          </cell>
          <cell r="N47">
            <v>11.79</v>
          </cell>
        </row>
        <row r="48">
          <cell r="A48" t="str">
            <v>Red 12'' Taper Candles</v>
          </cell>
          <cell r="N48">
            <v>1.25</v>
          </cell>
        </row>
        <row r="49">
          <cell r="A49" t="str">
            <v>45-38054 - Pine Centerpiece Tray</v>
          </cell>
          <cell r="N49">
            <v>1.1599999999999999</v>
          </cell>
        </row>
        <row r="50">
          <cell r="A50" t="str">
            <v>Blue Glass Vase</v>
          </cell>
          <cell r="N50">
            <v>4.25</v>
          </cell>
        </row>
        <row r="51">
          <cell r="A51" t="str">
            <v>Clear Glass Vase</v>
          </cell>
          <cell r="N51">
            <v>2.5</v>
          </cell>
        </row>
        <row r="52">
          <cell r="A52" t="str">
            <v>Red Glass Vase</v>
          </cell>
          <cell r="N52">
            <v>4.25</v>
          </cell>
        </row>
        <row r="53">
          <cell r="A53" t="str">
            <v>Pink Glass Vase</v>
          </cell>
          <cell r="N53">
            <v>4.25</v>
          </cell>
        </row>
        <row r="54">
          <cell r="A54" t="str">
            <v>2120S - Small Cinched Glass Vase</v>
          </cell>
          <cell r="N54">
            <v>5.12</v>
          </cell>
        </row>
        <row r="55">
          <cell r="A55" t="str">
            <v>2120L - Large Cinched Glass Vase</v>
          </cell>
          <cell r="N55">
            <v>5.94</v>
          </cell>
        </row>
        <row r="56">
          <cell r="A56" t="str">
            <v>Pink Disco Ball Container w 25% shipping</v>
          </cell>
          <cell r="N56">
            <v>7.57</v>
          </cell>
        </row>
        <row r="57">
          <cell r="A57" t="str">
            <v>Red Disco Ball Container w 25% shipping</v>
          </cell>
          <cell r="N57">
            <v>7.57</v>
          </cell>
        </row>
        <row r="58">
          <cell r="A58" t="str">
            <v>Glass Heart Container w 25% shipping</v>
          </cell>
          <cell r="N58">
            <v>7</v>
          </cell>
        </row>
        <row r="59">
          <cell r="A59" t="str">
            <v>G307 - 10'' French Vase w 25% shipping</v>
          </cell>
          <cell r="N59">
            <v>8.31</v>
          </cell>
        </row>
        <row r="60">
          <cell r="A60" t="str">
            <v>G309 - 12'' French Vase w 25% shipping</v>
          </cell>
          <cell r="N60">
            <v>11.44</v>
          </cell>
        </row>
        <row r="61">
          <cell r="A61" t="str">
            <v>Clear Glass 4'' Cube Vase</v>
          </cell>
          <cell r="N61">
            <v>2.5</v>
          </cell>
        </row>
      </sheetData>
      <sheetData sheetId="2"/>
      <sheetData sheetId="3"/>
      <sheetData sheetId="4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2:C63"/>
  <sheetViews>
    <sheetView topLeftCell="A19" workbookViewId="0">
      <selection activeCell="C43" sqref="C43"/>
    </sheetView>
  </sheetViews>
  <sheetFormatPr baseColWidth="10" defaultColWidth="8.83203125" defaultRowHeight="15" x14ac:dyDescent="0.2"/>
  <cols>
    <col min="1" max="1" width="8" bestFit="1" customWidth="1"/>
    <col min="2" max="2" width="31" bestFit="1" customWidth="1"/>
  </cols>
  <sheetData>
    <row r="2" spans="1:3" x14ac:dyDescent="0.2">
      <c r="A2" s="74" t="s">
        <v>158</v>
      </c>
      <c r="B2" s="74"/>
      <c r="C2" s="74"/>
    </row>
    <row r="3" spans="1:3" x14ac:dyDescent="0.2">
      <c r="A3" s="40"/>
      <c r="B3" s="41" t="s">
        <v>25</v>
      </c>
      <c r="C3" s="42">
        <v>0.89</v>
      </c>
    </row>
    <row r="4" spans="1:3" x14ac:dyDescent="0.2">
      <c r="A4" s="40"/>
      <c r="B4" s="41" t="s">
        <v>70</v>
      </c>
      <c r="C4" s="42">
        <v>1.72</v>
      </c>
    </row>
    <row r="5" spans="1:3" x14ac:dyDescent="0.2">
      <c r="A5" s="40"/>
      <c r="B5" s="41" t="s">
        <v>157</v>
      </c>
      <c r="C5" s="42">
        <v>0.9</v>
      </c>
    </row>
    <row r="6" spans="1:3" x14ac:dyDescent="0.2">
      <c r="A6" s="40"/>
      <c r="B6" s="41" t="s">
        <v>26</v>
      </c>
      <c r="C6" s="42">
        <v>0.72</v>
      </c>
    </row>
    <row r="7" spans="1:3" x14ac:dyDescent="0.2">
      <c r="A7" s="40"/>
      <c r="B7" s="41" t="s">
        <v>156</v>
      </c>
      <c r="C7" s="42">
        <v>0.86</v>
      </c>
    </row>
    <row r="8" spans="1:3" x14ac:dyDescent="0.2">
      <c r="A8" s="40"/>
      <c r="B8" s="41" t="s">
        <v>71</v>
      </c>
      <c r="C8" s="42">
        <v>0.72</v>
      </c>
    </row>
    <row r="9" spans="1:3" x14ac:dyDescent="0.2">
      <c r="A9" s="40"/>
      <c r="B9" s="41" t="s">
        <v>23</v>
      </c>
      <c r="C9" s="42">
        <v>0.72</v>
      </c>
    </row>
    <row r="10" spans="1:3" x14ac:dyDescent="0.2">
      <c r="A10" s="40"/>
      <c r="B10" s="41" t="s">
        <v>150</v>
      </c>
      <c r="C10" s="42">
        <v>1.22</v>
      </c>
    </row>
    <row r="11" spans="1:3" x14ac:dyDescent="0.2">
      <c r="A11" s="40"/>
      <c r="B11" s="41" t="s">
        <v>151</v>
      </c>
      <c r="C11" s="42">
        <v>1.51</v>
      </c>
    </row>
    <row r="12" spans="1:3" x14ac:dyDescent="0.2">
      <c r="A12" s="40"/>
      <c r="B12" s="41" t="s">
        <v>72</v>
      </c>
      <c r="C12" s="42">
        <v>1.44</v>
      </c>
    </row>
    <row r="13" spans="1:3" x14ac:dyDescent="0.2">
      <c r="A13" s="40"/>
      <c r="B13" s="41" t="s">
        <v>138</v>
      </c>
      <c r="C13" s="42">
        <v>0.96</v>
      </c>
    </row>
    <row r="14" spans="1:3" x14ac:dyDescent="0.2">
      <c r="A14" s="40"/>
      <c r="B14" s="43" t="s">
        <v>73</v>
      </c>
      <c r="C14" s="42">
        <v>1.42</v>
      </c>
    </row>
    <row r="15" spans="1:3" x14ac:dyDescent="0.2">
      <c r="A15" s="40" t="s">
        <v>74</v>
      </c>
      <c r="B15" s="41" t="s">
        <v>123</v>
      </c>
      <c r="C15" s="42">
        <v>2.54</v>
      </c>
    </row>
    <row r="16" spans="1:3" x14ac:dyDescent="0.2">
      <c r="A16" s="40" t="s">
        <v>75</v>
      </c>
      <c r="B16" s="41" t="s">
        <v>76</v>
      </c>
      <c r="C16" s="42">
        <v>1.88</v>
      </c>
    </row>
    <row r="17" spans="1:3" x14ac:dyDescent="0.2">
      <c r="A17" s="40" t="s">
        <v>77</v>
      </c>
      <c r="B17" s="41" t="s">
        <v>124</v>
      </c>
      <c r="C17" s="42">
        <v>2.4</v>
      </c>
    </row>
    <row r="18" spans="1:3" x14ac:dyDescent="0.2">
      <c r="A18" s="40"/>
      <c r="B18" s="41" t="s">
        <v>78</v>
      </c>
      <c r="C18" s="42">
        <v>0.94</v>
      </c>
    </row>
    <row r="19" spans="1:3" x14ac:dyDescent="0.2">
      <c r="A19" s="40"/>
      <c r="B19" s="41" t="s">
        <v>79</v>
      </c>
      <c r="C19" s="42">
        <v>1.1299999999999999</v>
      </c>
    </row>
    <row r="20" spans="1:3" x14ac:dyDescent="0.2">
      <c r="A20" s="40"/>
      <c r="B20" s="41" t="s">
        <v>80</v>
      </c>
      <c r="C20" s="42">
        <v>1.72</v>
      </c>
    </row>
    <row r="21" spans="1:3" x14ac:dyDescent="0.2">
      <c r="A21" s="40"/>
      <c r="B21" s="41" t="s">
        <v>146</v>
      </c>
      <c r="C21" s="42">
        <v>0.93</v>
      </c>
    </row>
    <row r="22" spans="1:3" x14ac:dyDescent="0.2">
      <c r="A22" s="40"/>
      <c r="B22" s="41" t="s">
        <v>147</v>
      </c>
      <c r="C22" s="42">
        <v>1.1599999999999999</v>
      </c>
    </row>
    <row r="23" spans="1:3" x14ac:dyDescent="0.2">
      <c r="A23" s="40"/>
      <c r="B23" s="44" t="s">
        <v>81</v>
      </c>
      <c r="C23" s="42">
        <v>0.9</v>
      </c>
    </row>
    <row r="24" spans="1:3" x14ac:dyDescent="0.2">
      <c r="A24" s="40"/>
      <c r="B24" s="41" t="s">
        <v>82</v>
      </c>
      <c r="C24" s="42">
        <v>1.61</v>
      </c>
    </row>
    <row r="25" spans="1:3" x14ac:dyDescent="0.2">
      <c r="A25" s="40"/>
      <c r="B25" s="41" t="s">
        <v>83</v>
      </c>
      <c r="C25" s="42">
        <v>0.62</v>
      </c>
    </row>
    <row r="26" spans="1:3" x14ac:dyDescent="0.2">
      <c r="A26" s="40"/>
      <c r="B26" s="41" t="s">
        <v>149</v>
      </c>
      <c r="C26" s="42">
        <v>0.76</v>
      </c>
    </row>
    <row r="27" spans="1:3" x14ac:dyDescent="0.2">
      <c r="A27" s="40"/>
      <c r="B27" s="41" t="s">
        <v>142</v>
      </c>
      <c r="C27" s="42">
        <v>2.44</v>
      </c>
    </row>
    <row r="28" spans="1:3" x14ac:dyDescent="0.2">
      <c r="A28" s="40"/>
      <c r="B28" s="39" t="s">
        <v>143</v>
      </c>
      <c r="C28" s="42">
        <v>2.37</v>
      </c>
    </row>
    <row r="29" spans="1:3" x14ac:dyDescent="0.2">
      <c r="A29" s="40" t="s">
        <v>77</v>
      </c>
      <c r="B29" s="39" t="s">
        <v>84</v>
      </c>
      <c r="C29" s="42">
        <v>1.42</v>
      </c>
    </row>
    <row r="30" spans="1:3" x14ac:dyDescent="0.2">
      <c r="A30" s="40"/>
      <c r="B30" s="39" t="s">
        <v>162</v>
      </c>
      <c r="C30" s="42">
        <v>2</v>
      </c>
    </row>
    <row r="31" spans="1:3" x14ac:dyDescent="0.2">
      <c r="A31" s="45"/>
      <c r="B31" s="46" t="s">
        <v>159</v>
      </c>
      <c r="C31" s="42">
        <v>1.1399999999999999</v>
      </c>
    </row>
    <row r="32" spans="1:3" x14ac:dyDescent="0.2">
      <c r="A32" s="40"/>
      <c r="B32" s="41" t="s">
        <v>116</v>
      </c>
      <c r="C32" s="42">
        <v>1.21</v>
      </c>
    </row>
    <row r="33" spans="1:3" x14ac:dyDescent="0.2">
      <c r="A33" s="47"/>
      <c r="B33" s="41" t="s">
        <v>117</v>
      </c>
      <c r="C33" s="42">
        <v>1.21</v>
      </c>
    </row>
    <row r="34" spans="1:3" x14ac:dyDescent="0.2">
      <c r="A34" s="47"/>
      <c r="B34" s="41" t="s">
        <v>118</v>
      </c>
      <c r="C34" s="42">
        <v>1.37</v>
      </c>
    </row>
    <row r="35" spans="1:3" x14ac:dyDescent="0.2">
      <c r="A35" s="47"/>
      <c r="B35" s="41" t="s">
        <v>119</v>
      </c>
      <c r="C35" s="42">
        <v>1.37</v>
      </c>
    </row>
    <row r="36" spans="1:3" x14ac:dyDescent="0.2">
      <c r="A36" s="47"/>
      <c r="B36" s="41" t="s">
        <v>120</v>
      </c>
      <c r="C36" s="42">
        <v>1.37</v>
      </c>
    </row>
    <row r="37" spans="1:3" x14ac:dyDescent="0.2">
      <c r="A37" s="47"/>
      <c r="B37" s="41" t="s">
        <v>121</v>
      </c>
      <c r="C37" s="42">
        <v>1.37</v>
      </c>
    </row>
    <row r="38" spans="1:3" x14ac:dyDescent="0.2">
      <c r="A38" s="48"/>
      <c r="B38" s="49" t="s">
        <v>122</v>
      </c>
      <c r="C38" s="42">
        <v>1.6</v>
      </c>
    </row>
    <row r="39" spans="1:3" x14ac:dyDescent="0.2">
      <c r="A39" s="40"/>
      <c r="B39" s="41" t="s">
        <v>87</v>
      </c>
      <c r="C39" s="42">
        <v>1.06</v>
      </c>
    </row>
    <row r="40" spans="1:3" x14ac:dyDescent="0.2">
      <c r="A40" s="40"/>
      <c r="B40" s="41" t="s">
        <v>88</v>
      </c>
      <c r="C40" s="42">
        <v>0.73</v>
      </c>
    </row>
    <row r="41" spans="1:3" x14ac:dyDescent="0.2">
      <c r="A41" s="40"/>
      <c r="B41" s="41" t="s">
        <v>89</v>
      </c>
      <c r="C41" s="42">
        <v>0.96</v>
      </c>
    </row>
    <row r="42" spans="1:3" x14ac:dyDescent="0.2">
      <c r="A42" s="40"/>
      <c r="B42" s="41" t="s">
        <v>90</v>
      </c>
      <c r="C42" s="42">
        <v>1.29</v>
      </c>
    </row>
    <row r="43" spans="1:3" x14ac:dyDescent="0.2">
      <c r="A43" s="40"/>
      <c r="B43" s="41" t="s">
        <v>91</v>
      </c>
      <c r="C43" s="42">
        <v>0.62</v>
      </c>
    </row>
    <row r="44" spans="1:3" x14ac:dyDescent="0.2">
      <c r="A44" s="40"/>
      <c r="B44" s="41" t="s">
        <v>92</v>
      </c>
      <c r="C44" s="42">
        <v>0.76</v>
      </c>
    </row>
    <row r="45" spans="1:3" x14ac:dyDescent="0.2">
      <c r="A45" s="40"/>
      <c r="B45" s="39" t="s">
        <v>24</v>
      </c>
      <c r="C45" s="42">
        <v>0.96</v>
      </c>
    </row>
    <row r="46" spans="1:3" x14ac:dyDescent="0.2">
      <c r="A46" s="40"/>
      <c r="B46" s="41" t="s">
        <v>161</v>
      </c>
      <c r="C46" s="42">
        <v>0.92</v>
      </c>
    </row>
    <row r="47" spans="1:3" x14ac:dyDescent="0.2">
      <c r="A47" s="40"/>
      <c r="B47" s="41" t="s">
        <v>144</v>
      </c>
      <c r="C47" s="42">
        <v>1.36</v>
      </c>
    </row>
    <row r="48" spans="1:3" x14ac:dyDescent="0.2">
      <c r="A48" s="40"/>
      <c r="B48" s="41" t="s">
        <v>152</v>
      </c>
      <c r="C48" s="42">
        <v>0.94</v>
      </c>
    </row>
    <row r="49" spans="1:3" x14ac:dyDescent="0.2">
      <c r="A49" s="40" t="s">
        <v>75</v>
      </c>
      <c r="B49" s="41" t="s">
        <v>93</v>
      </c>
      <c r="C49" s="42">
        <v>1.06</v>
      </c>
    </row>
    <row r="50" spans="1:3" x14ac:dyDescent="0.2">
      <c r="A50" s="40"/>
      <c r="B50" s="41" t="s">
        <v>155</v>
      </c>
      <c r="C50" s="42">
        <v>1.06</v>
      </c>
    </row>
    <row r="51" spans="1:3" x14ac:dyDescent="0.2">
      <c r="A51" s="40"/>
      <c r="B51" s="41" t="s">
        <v>94</v>
      </c>
      <c r="C51" s="42">
        <v>1.4</v>
      </c>
    </row>
    <row r="52" spans="1:3" x14ac:dyDescent="0.2">
      <c r="A52" s="50"/>
      <c r="B52" s="60" t="s">
        <v>185</v>
      </c>
      <c r="C52" s="42">
        <v>2.0499999999999998</v>
      </c>
    </row>
    <row r="53" spans="1:3" x14ac:dyDescent="0.2">
      <c r="A53" s="51"/>
      <c r="B53" s="52" t="s">
        <v>95</v>
      </c>
      <c r="C53" s="42">
        <v>1</v>
      </c>
    </row>
    <row r="54" spans="1:3" x14ac:dyDescent="0.2">
      <c r="A54" s="51"/>
      <c r="B54" s="52" t="s">
        <v>96</v>
      </c>
      <c r="C54" s="42">
        <v>1.08</v>
      </c>
    </row>
    <row r="55" spans="1:3" x14ac:dyDescent="0.2">
      <c r="A55" s="53"/>
      <c r="B55" s="54" t="s">
        <v>97</v>
      </c>
      <c r="C55" s="42">
        <v>1.22</v>
      </c>
    </row>
    <row r="56" spans="1:3" x14ac:dyDescent="0.2">
      <c r="A56" s="53"/>
      <c r="B56" s="54" t="s">
        <v>98</v>
      </c>
      <c r="C56" s="42">
        <v>2.4500000000000002</v>
      </c>
    </row>
    <row r="57" spans="1:3" x14ac:dyDescent="0.2">
      <c r="A57" s="51"/>
      <c r="B57" s="52" t="s">
        <v>99</v>
      </c>
      <c r="C57" s="42">
        <v>0.73</v>
      </c>
    </row>
    <row r="58" spans="1:3" x14ac:dyDescent="0.2">
      <c r="A58" s="51"/>
      <c r="B58" s="52" t="s">
        <v>100</v>
      </c>
      <c r="C58" s="42">
        <v>0.39</v>
      </c>
    </row>
    <row r="59" spans="1:3" x14ac:dyDescent="0.2">
      <c r="A59" s="51"/>
      <c r="B59" s="52" t="s">
        <v>101</v>
      </c>
      <c r="C59" s="42">
        <v>1.36</v>
      </c>
    </row>
    <row r="60" spans="1:3" x14ac:dyDescent="0.2">
      <c r="A60" s="51"/>
      <c r="B60" s="52" t="s">
        <v>27</v>
      </c>
      <c r="C60" s="42">
        <v>0.26</v>
      </c>
    </row>
    <row r="61" spans="1:3" x14ac:dyDescent="0.2">
      <c r="A61" s="51"/>
      <c r="B61" s="52" t="s">
        <v>102</v>
      </c>
      <c r="C61" s="42">
        <v>2.4500000000000002</v>
      </c>
    </row>
    <row r="62" spans="1:3" x14ac:dyDescent="0.2">
      <c r="A62" s="51"/>
      <c r="B62" s="52" t="s">
        <v>103</v>
      </c>
      <c r="C62" s="42">
        <v>0.77</v>
      </c>
    </row>
    <row r="63" spans="1:3" x14ac:dyDescent="0.2">
      <c r="A63" s="51"/>
      <c r="B63" s="52" t="s">
        <v>145</v>
      </c>
      <c r="C63" s="42">
        <v>0.19</v>
      </c>
    </row>
  </sheetData>
  <mergeCells count="1">
    <mergeCell ref="A2:C2"/>
  </mergeCells>
  <pageMargins left="0.7" right="0.7" top="0.75" bottom="0.75" header="0.3" footer="0.3"/>
  <pageSetup fitToHeight="0" orientation="portrait" horizontalDpi="4294967295" verticalDpi="4294967295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FFFF00"/>
    <pageSetUpPr fitToPage="1"/>
  </sheetPr>
  <dimension ref="A1:K54"/>
  <sheetViews>
    <sheetView zoomScale="80" zoomScaleNormal="80" workbookViewId="0">
      <selection activeCell="M14" sqref="M14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100</v>
      </c>
      <c r="E4" s="4"/>
      <c r="F4" s="4">
        <v>135</v>
      </c>
      <c r="G4" s="4"/>
      <c r="H4" s="4">
        <v>190</v>
      </c>
      <c r="I4" s="4"/>
      <c r="J4" s="4">
        <v>280</v>
      </c>
      <c r="K4" t="s">
        <v>2</v>
      </c>
    </row>
    <row r="5" spans="1:11" x14ac:dyDescent="0.2">
      <c r="B5" s="2" t="s">
        <v>8</v>
      </c>
      <c r="C5" s="2"/>
      <c r="D5" s="5">
        <f>SUM(D4:D4)</f>
        <v>100</v>
      </c>
      <c r="E5" s="5"/>
      <c r="F5" s="5">
        <f>SUM(F4:F4)</f>
        <v>135</v>
      </c>
      <c r="G5" s="5"/>
      <c r="H5" s="5">
        <f>SUM(H4:H4)</f>
        <v>190</v>
      </c>
      <c r="I5" s="5"/>
      <c r="J5" s="5">
        <f>SUM(J4:J4)</f>
        <v>280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100</v>
      </c>
      <c r="E9" s="12"/>
      <c r="F9" s="66">
        <f>+F4</f>
        <v>135</v>
      </c>
      <c r="G9" s="12"/>
      <c r="H9" s="12">
        <f>+H4</f>
        <v>190</v>
      </c>
      <c r="I9" s="12"/>
      <c r="J9" s="13">
        <f>+J4</f>
        <v>280</v>
      </c>
    </row>
    <row r="10" spans="1:11" x14ac:dyDescent="0.2">
      <c r="B10" s="11" t="s">
        <v>10</v>
      </c>
      <c r="D10" s="12">
        <f>-D4*0.2</f>
        <v>-20</v>
      </c>
      <c r="E10" s="12"/>
      <c r="F10" s="12">
        <f>-F4*0.2</f>
        <v>-27</v>
      </c>
      <c r="G10" s="12"/>
      <c r="H10" s="12">
        <f>-H4*0.2</f>
        <v>-38</v>
      </c>
      <c r="I10" s="12"/>
      <c r="J10" s="13">
        <f>-J4*0.2</f>
        <v>-56</v>
      </c>
    </row>
    <row r="11" spans="1:11" x14ac:dyDescent="0.2">
      <c r="B11" s="11" t="s">
        <v>11</v>
      </c>
      <c r="D11" s="12">
        <f>-D4*0.09</f>
        <v>-9</v>
      </c>
      <c r="E11" s="12"/>
      <c r="F11" s="12">
        <f>-F4*0.09</f>
        <v>-12.15</v>
      </c>
      <c r="G11" s="12"/>
      <c r="H11" s="12">
        <f>-H4*0.09</f>
        <v>-17.099999999999998</v>
      </c>
      <c r="I11" s="12"/>
      <c r="J11" s="13">
        <f>-J4*0.09</f>
        <v>-25.2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-6.9</v>
      </c>
      <c r="E17" s="12"/>
      <c r="F17" s="12">
        <f>-F45</f>
        <v>-6.9</v>
      </c>
      <c r="G17" s="12"/>
      <c r="H17" s="12">
        <f>-H45</f>
        <v>-10.82</v>
      </c>
      <c r="I17" s="12"/>
      <c r="J17" s="13">
        <f>-J45</f>
        <v>-10.82</v>
      </c>
    </row>
    <row r="18" spans="1:11" x14ac:dyDescent="0.2">
      <c r="B18" s="11" t="s">
        <v>18</v>
      </c>
      <c r="D18" s="12">
        <f>-D36</f>
        <v>-20.500000000000004</v>
      </c>
      <c r="E18" s="12"/>
      <c r="F18" s="12">
        <f>-F36</f>
        <v>-30.1</v>
      </c>
      <c r="G18" s="12"/>
      <c r="H18" s="12">
        <f>-H36</f>
        <v>-39.700000000000003</v>
      </c>
      <c r="I18" s="12"/>
      <c r="J18" s="13">
        <f>-J36</f>
        <v>-58.9</v>
      </c>
    </row>
    <row r="19" spans="1:11" x14ac:dyDescent="0.2">
      <c r="B19" s="11" t="s">
        <v>19</v>
      </c>
      <c r="D19" s="15">
        <f>SUM(D9:D18)</f>
        <v>22.860000000000003</v>
      </c>
      <c r="E19" s="15"/>
      <c r="F19" s="15">
        <f>SUM(F9:F18)</f>
        <v>38.109999999999992</v>
      </c>
      <c r="G19" s="15"/>
      <c r="H19" s="15">
        <f>SUM(H9:H18)</f>
        <v>63.64</v>
      </c>
      <c r="I19" s="15"/>
      <c r="J19" s="16">
        <f>SUM(J9:J18)</f>
        <v>108.34</v>
      </c>
    </row>
    <row r="20" spans="1:11" x14ac:dyDescent="0.2">
      <c r="B20" s="11" t="s">
        <v>20</v>
      </c>
      <c r="D20" s="17">
        <f>+D19/D9</f>
        <v>0.22860000000000003</v>
      </c>
      <c r="E20" s="38"/>
      <c r="F20" s="17">
        <f>+F19/F9</f>
        <v>0.28229629629629621</v>
      </c>
      <c r="G20" s="38"/>
      <c r="H20" s="17">
        <f>+H19/H9</f>
        <v>0.33494736842105266</v>
      </c>
      <c r="I20" s="38"/>
      <c r="J20" s="18">
        <f>+J19/J9</f>
        <v>0.38692857142857146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86</v>
      </c>
      <c r="B24" s="60" t="s">
        <v>122</v>
      </c>
      <c r="C24" s="58">
        <v>12</v>
      </c>
      <c r="D24" s="64">
        <f>IFERROR(VLOOKUP(B24,'Floral Costs'!B:C,2,FALSE)*C24,0)</f>
        <v>19.200000000000003</v>
      </c>
      <c r="E24" s="58">
        <v>18</v>
      </c>
      <c r="F24" s="64">
        <f>IFERROR(VLOOKUP(B24,'Floral Costs'!B:C,2,FALSE)*E24,0)</f>
        <v>28.8</v>
      </c>
      <c r="G24" s="58">
        <v>24</v>
      </c>
      <c r="H24" s="21">
        <f>IFERROR(VLOOKUP(B24,'Floral Costs'!B:C,2,FALSE)*G24,0)</f>
        <v>38.400000000000006</v>
      </c>
      <c r="I24" s="58">
        <v>36</v>
      </c>
      <c r="J24" s="21">
        <f>IFERROR(VLOOKUP(B24,'Floral Costs'!B:C,2,FALSE)*I24,0)</f>
        <v>57.6</v>
      </c>
      <c r="K24" t="s">
        <v>2</v>
      </c>
    </row>
    <row r="25" spans="1:11" x14ac:dyDescent="0.2">
      <c r="A25" s="59"/>
      <c r="B25" s="61" t="s">
        <v>27</v>
      </c>
      <c r="C25" s="58">
        <v>5</v>
      </c>
      <c r="D25" s="64">
        <f>IFERROR(VLOOKUP(B25,'Floral Costs'!B:C,2,FALSE)*C25,0)</f>
        <v>1.3</v>
      </c>
      <c r="E25" s="58">
        <v>5</v>
      </c>
      <c r="F25" s="64">
        <f>IFERROR(VLOOKUP(B25,'Floral Costs'!B:C,2,FALSE)*E25,0)</f>
        <v>1.3</v>
      </c>
      <c r="G25" s="58">
        <v>5</v>
      </c>
      <c r="H25" s="21">
        <f>IFERROR(VLOOKUP(B25,'Floral Costs'!B:C,2,FALSE)*G25,0)</f>
        <v>1.3</v>
      </c>
      <c r="I25" s="58">
        <v>5</v>
      </c>
      <c r="J25" s="21">
        <f>IFERROR(VLOOKUP(B25,'Floral Costs'!B:C,2,FALSE)*I25,0)</f>
        <v>1.3</v>
      </c>
      <c r="K25" t="s">
        <v>2</v>
      </c>
    </row>
    <row r="26" spans="1:11" x14ac:dyDescent="0.2">
      <c r="A26" s="59"/>
      <c r="B26" s="61"/>
      <c r="C26" s="58"/>
      <c r="D26" s="64">
        <f>IFERROR(VLOOKUP(B26,'Floral Costs'!B:C,2,FALSE)*C26,0)</f>
        <v>0</v>
      </c>
      <c r="E26" s="58"/>
      <c r="F26" s="64">
        <f>IFERROR(VLOOKUP(B26,'Floral Costs'!B:C,2,FALSE)*E26,0)</f>
        <v>0</v>
      </c>
      <c r="G26" s="58"/>
      <c r="H26" s="21">
        <f>IFERROR(VLOOKUP(B26,'Floral Costs'!B:C,2,FALSE)*G26,0)</f>
        <v>0</v>
      </c>
      <c r="I26" s="58"/>
      <c r="J26" s="21">
        <f>IFERROR(VLOOKUP(B26,'Floral Costs'!B:C,2,FALSE)*I26,0)</f>
        <v>0</v>
      </c>
      <c r="K26" t="s">
        <v>2</v>
      </c>
    </row>
    <row r="27" spans="1:11" x14ac:dyDescent="0.2">
      <c r="A27" s="59"/>
      <c r="B27" s="62"/>
      <c r="C27" s="58"/>
      <c r="D27" s="64">
        <f>IFERROR(VLOOKUP(B27,'Floral Costs'!B:C,2,FALSE)*C27,0)</f>
        <v>0</v>
      </c>
      <c r="E27" s="58"/>
      <c r="F27" s="64">
        <f>IFERROR(VLOOKUP(B27,'Floral Costs'!B:C,2,FALSE)*E27,0)</f>
        <v>0</v>
      </c>
      <c r="G27" s="58"/>
      <c r="H27" s="21">
        <f>IFERROR(VLOOKUP(B27,'Floral Costs'!B:C,2,FALSE)*G27,0)</f>
        <v>0</v>
      </c>
      <c r="I27" s="58"/>
      <c r="J27" s="21">
        <f>IFERROR(VLOOKUP(B27,'Floral Costs'!B:C,2,FALSE)*I27,0)</f>
        <v>0</v>
      </c>
      <c r="K27" t="s">
        <v>2</v>
      </c>
    </row>
    <row r="28" spans="1:11" x14ac:dyDescent="0.2">
      <c r="A28" s="59"/>
      <c r="B28" s="56"/>
      <c r="C28" s="58"/>
      <c r="D28" s="21">
        <f>IFERROR(VLOOKUP(B28,'Floral Costs'!B:C,2,FALSE)*C28,0)</f>
        <v>0</v>
      </c>
      <c r="E28" s="58"/>
      <c r="F28" s="21">
        <f>IFERROR(VLOOKUP(B28,'Floral Costs'!B:C,2,FALSE)*E28,0)</f>
        <v>0</v>
      </c>
      <c r="G28" s="58"/>
      <c r="H28" s="21">
        <f>IFERROR(VLOOKUP(B28,'Floral Costs'!B:C,2,FALSE)*G28,0)</f>
        <v>0</v>
      </c>
      <c r="I28" s="58"/>
      <c r="J28" s="21">
        <f>IFERROR(VLOOKUP(B28,'Floral Costs'!B:C,2,FALSE)*I28,0)</f>
        <v>0</v>
      </c>
      <c r="K28" t="s">
        <v>2</v>
      </c>
    </row>
    <row r="29" spans="1:11" x14ac:dyDescent="0.2">
      <c r="A29" s="59"/>
      <c r="B29" s="29"/>
      <c r="C29" s="58"/>
      <c r="D29" s="21">
        <f>IFERROR(VLOOKUP(B29,'Floral Costs'!B:C,2,FALSE)*C29,0)</f>
        <v>0</v>
      </c>
      <c r="E29" s="58"/>
      <c r="F29" s="21">
        <f>IFERROR(VLOOKUP(B29,'Floral Costs'!B:C,2,FALSE)*E29,0)</f>
        <v>0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1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20.500000000000004</v>
      </c>
      <c r="E36" s="15"/>
      <c r="F36" s="15">
        <f>SUM(F24:F35)</f>
        <v>30.1</v>
      </c>
      <c r="G36" s="15"/>
      <c r="H36" s="15">
        <f>SUM(H24:H35)</f>
        <v>39.700000000000003</v>
      </c>
      <c r="I36" s="55"/>
      <c r="J36" s="15">
        <f>SUM(J24:J35)</f>
        <v>58.9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125</v>
      </c>
      <c r="C39" s="58">
        <v>1</v>
      </c>
      <c r="D39" s="23">
        <f>IFERROR(VLOOKUP(B39,'Hardgood Costs'!A:N,14,FALSE)*C39,0)</f>
        <v>6.9</v>
      </c>
      <c r="E39" s="58">
        <v>1</v>
      </c>
      <c r="F39" s="35">
        <f>IFERROR(VLOOKUP(B39,'Hardgood Costs'!A:N,14,FALSE)*E39,0)</f>
        <v>6.9</v>
      </c>
      <c r="G39" s="58"/>
      <c r="H39" s="35">
        <f>IFERROR(VLOOKUP(B39,'Hardgood Costs'!A:N,14,FALSE)*G39,0)</f>
        <v>0</v>
      </c>
      <c r="I39" s="58"/>
      <c r="J39" s="35">
        <f>IFERROR(VLOOKUP(B39,'Hardgood Costs'!A:N,14,FALSE)*I39,0)</f>
        <v>0</v>
      </c>
      <c r="K39" t="s">
        <v>2</v>
      </c>
    </row>
    <row r="40" spans="1:11" x14ac:dyDescent="0.2">
      <c r="B40" s="22" t="s">
        <v>176</v>
      </c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>
        <v>1</v>
      </c>
      <c r="H40" s="35">
        <f>IFERROR(VLOOKUP(B40,'Hardgood Costs'!A:N,14,FALSE)*G40,0)</f>
        <v>10.82</v>
      </c>
      <c r="I40" s="58">
        <v>1</v>
      </c>
      <c r="J40" s="35">
        <f>IFERROR(VLOOKUP(B40,'Hardgood Costs'!A:N,14,FALSE)*I40,0)</f>
        <v>10.82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6.9</v>
      </c>
      <c r="E45" s="15"/>
      <c r="F45" s="15">
        <f>SUM(F39:F44)</f>
        <v>6.9</v>
      </c>
      <c r="G45" s="15"/>
      <c r="H45" s="15">
        <f>SUM(H39:H44)</f>
        <v>10.82</v>
      </c>
      <c r="I45" s="55"/>
      <c r="J45" s="15">
        <f>SUM(J39:J44)</f>
        <v>10.82</v>
      </c>
    </row>
    <row r="46" spans="1:11" x14ac:dyDescent="0.2">
      <c r="C46" s="55"/>
    </row>
    <row r="47" spans="1:11" x14ac:dyDescent="0.2">
      <c r="C47" s="55"/>
    </row>
    <row r="54" spans="4:8" x14ac:dyDescent="0.2">
      <c r="D54" s="72" t="s">
        <v>175</v>
      </c>
      <c r="E54" s="72"/>
      <c r="F54" s="72"/>
      <c r="G54" s="72"/>
      <c r="H54" s="72"/>
    </row>
  </sheetData>
  <mergeCells count="1">
    <mergeCell ref="D21:J21"/>
  </mergeCells>
  <conditionalFormatting sqref="D20">
    <cfRule type="cellIs" dxfId="27" priority="4" operator="lessThan">
      <formula>0.2</formula>
    </cfRule>
  </conditionalFormatting>
  <conditionalFormatting sqref="F20">
    <cfRule type="cellIs" dxfId="26" priority="3" operator="lessThan">
      <formula>0.2</formula>
    </cfRule>
  </conditionalFormatting>
  <conditionalFormatting sqref="H20">
    <cfRule type="cellIs" dxfId="25" priority="1" operator="lessThan">
      <formula>0.2</formula>
    </cfRule>
  </conditionalFormatting>
  <conditionalFormatting sqref="J20">
    <cfRule type="cellIs" dxfId="24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2060"/>
    <pageSetUpPr fitToPage="1"/>
  </sheetPr>
  <dimension ref="A1:T47"/>
  <sheetViews>
    <sheetView zoomScale="70" zoomScaleNormal="70" workbookViewId="0">
      <selection activeCell="J9" sqref="J9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4" x14ac:dyDescent="0.2">
      <c r="A1" s="1" t="s">
        <v>0</v>
      </c>
      <c r="B1" s="1"/>
      <c r="H1" s="2"/>
      <c r="I1" s="2"/>
      <c r="J1" s="2"/>
      <c r="N1" s="2" t="s">
        <v>177</v>
      </c>
    </row>
    <row r="2" spans="1:14" x14ac:dyDescent="0.2">
      <c r="B2" t="s">
        <v>1</v>
      </c>
      <c r="C2" s="2"/>
      <c r="D2" s="3" t="s">
        <v>184</v>
      </c>
      <c r="E2" s="3"/>
      <c r="F2" s="3" t="s">
        <v>184</v>
      </c>
      <c r="G2" s="3"/>
      <c r="H2" s="3" t="s">
        <v>184</v>
      </c>
      <c r="I2" s="3"/>
      <c r="J2" s="3" t="s">
        <v>184</v>
      </c>
      <c r="K2" t="s">
        <v>2</v>
      </c>
    </row>
    <row r="3" spans="1:14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4" x14ac:dyDescent="0.2">
      <c r="B4" t="s">
        <v>7</v>
      </c>
      <c r="D4" s="4">
        <v>115</v>
      </c>
      <c r="E4" s="4"/>
      <c r="F4" s="4">
        <v>150</v>
      </c>
      <c r="G4" s="4"/>
      <c r="H4" s="4">
        <v>200</v>
      </c>
      <c r="I4" s="4"/>
      <c r="J4" s="4">
        <v>300</v>
      </c>
      <c r="K4" t="s">
        <v>2</v>
      </c>
    </row>
    <row r="5" spans="1:14" x14ac:dyDescent="0.2">
      <c r="B5" s="2" t="s">
        <v>8</v>
      </c>
      <c r="C5" s="2"/>
      <c r="D5" s="5">
        <f>SUM(D4:D4)</f>
        <v>115</v>
      </c>
      <c r="E5" s="5"/>
      <c r="F5" s="5">
        <f>SUM(F4:F4)</f>
        <v>150</v>
      </c>
      <c r="G5" s="5"/>
      <c r="H5" s="5">
        <f>SUM(H4:H4)</f>
        <v>200</v>
      </c>
      <c r="I5" s="5"/>
      <c r="J5" s="5">
        <f>SUM(J4:J4)</f>
        <v>300</v>
      </c>
    </row>
    <row r="6" spans="1:14" ht="16" thickBot="1" x14ac:dyDescent="0.25"/>
    <row r="7" spans="1:14" x14ac:dyDescent="0.2">
      <c r="B7" s="6"/>
      <c r="C7" s="7"/>
      <c r="D7" s="7"/>
      <c r="E7" s="7"/>
      <c r="F7" s="7"/>
      <c r="G7" s="7"/>
      <c r="H7" s="7"/>
      <c r="I7" s="7"/>
      <c r="J7" s="8"/>
    </row>
    <row r="8" spans="1:14" x14ac:dyDescent="0.2">
      <c r="B8" s="9" t="s">
        <v>9</v>
      </c>
      <c r="C8" s="37"/>
      <c r="J8" s="10"/>
    </row>
    <row r="9" spans="1:14" x14ac:dyDescent="0.2">
      <c r="B9" s="11" t="s">
        <v>7</v>
      </c>
      <c r="D9" s="12">
        <f>+D4</f>
        <v>115</v>
      </c>
      <c r="E9" s="12"/>
      <c r="F9" s="66">
        <f>+F4</f>
        <v>150</v>
      </c>
      <c r="G9" s="12"/>
      <c r="H9" s="12">
        <f>+H4</f>
        <v>200</v>
      </c>
      <c r="I9" s="12"/>
      <c r="J9" s="13">
        <f>+J4</f>
        <v>300</v>
      </c>
    </row>
    <row r="10" spans="1:14" x14ac:dyDescent="0.2">
      <c r="B10" s="11" t="s">
        <v>10</v>
      </c>
      <c r="D10" s="12">
        <f>-D4*0.2</f>
        <v>-23</v>
      </c>
      <c r="E10" s="12"/>
      <c r="F10" s="12">
        <f>-F4*0.2</f>
        <v>-30</v>
      </c>
      <c r="G10" s="12"/>
      <c r="H10" s="12">
        <f>-H4*0.2</f>
        <v>-40</v>
      </c>
      <c r="I10" s="12"/>
      <c r="J10" s="13">
        <f>-J4*0.2</f>
        <v>-60</v>
      </c>
    </row>
    <row r="11" spans="1:14" x14ac:dyDescent="0.2">
      <c r="B11" s="11" t="s">
        <v>11</v>
      </c>
      <c r="D11" s="12">
        <f>-D4*0.09</f>
        <v>-10.35</v>
      </c>
      <c r="E11" s="12"/>
      <c r="F11" s="12">
        <f>-F4*0.09</f>
        <v>-13.5</v>
      </c>
      <c r="G11" s="12"/>
      <c r="H11" s="12">
        <f>-H4*0.09</f>
        <v>-18</v>
      </c>
      <c r="I11" s="12"/>
      <c r="J11" s="13">
        <f>-J4*0.09</f>
        <v>-27</v>
      </c>
    </row>
    <row r="12" spans="1:14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4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4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4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4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20" x14ac:dyDescent="0.2">
      <c r="B17" s="11" t="s">
        <v>17</v>
      </c>
      <c r="D17" s="12">
        <f>-D45</f>
        <v>-8.31</v>
      </c>
      <c r="E17" s="12"/>
      <c r="F17" s="12">
        <f>-F45</f>
        <v>-8.31</v>
      </c>
      <c r="G17" s="12"/>
      <c r="H17" s="12">
        <f>-H45</f>
        <v>-8.31</v>
      </c>
      <c r="I17" s="12"/>
      <c r="J17" s="13">
        <f>-J45</f>
        <v>-11.44</v>
      </c>
    </row>
    <row r="18" spans="1:20" x14ac:dyDescent="0.2">
      <c r="B18" s="11" t="s">
        <v>18</v>
      </c>
      <c r="D18" s="12">
        <f>-D36</f>
        <v>-25.639999999999997</v>
      </c>
      <c r="E18" s="12"/>
      <c r="F18" s="12">
        <f>-F36</f>
        <v>-37.94</v>
      </c>
      <c r="G18" s="12"/>
      <c r="H18" s="12">
        <f>-H36</f>
        <v>-50.239999999999995</v>
      </c>
      <c r="I18" s="12"/>
      <c r="J18" s="13">
        <f>-J36</f>
        <v>-74.84</v>
      </c>
    </row>
    <row r="19" spans="1:20" x14ac:dyDescent="0.2">
      <c r="B19" s="11" t="s">
        <v>19</v>
      </c>
      <c r="D19" s="15">
        <f>SUM(D9:D18)</f>
        <v>26.960000000000012</v>
      </c>
      <c r="E19" s="15"/>
      <c r="F19" s="15">
        <f>SUM(F9:F18)</f>
        <v>39.510000000000005</v>
      </c>
      <c r="G19" s="15"/>
      <c r="H19" s="15">
        <f>SUM(H9:H18)</f>
        <v>62.709999999999994</v>
      </c>
      <c r="I19" s="15"/>
      <c r="J19" s="16">
        <f>SUM(J9:J18)</f>
        <v>105.97999999999999</v>
      </c>
    </row>
    <row r="20" spans="1:20" x14ac:dyDescent="0.2">
      <c r="B20" s="11" t="s">
        <v>20</v>
      </c>
      <c r="D20" s="17">
        <f>+D19/D9</f>
        <v>0.23443478260869574</v>
      </c>
      <c r="E20" s="38"/>
      <c r="F20" s="17">
        <f>+F19/F9</f>
        <v>0.26340000000000002</v>
      </c>
      <c r="G20" s="38"/>
      <c r="H20" s="17">
        <f>+H19/H9</f>
        <v>0.31355</v>
      </c>
      <c r="I20" s="38"/>
      <c r="J20" s="18">
        <f>+J19/J9</f>
        <v>0.35326666666666662</v>
      </c>
    </row>
    <row r="21" spans="1:20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20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20" x14ac:dyDescent="0.2">
      <c r="A24" s="59" t="s">
        <v>86</v>
      </c>
      <c r="B24" s="60" t="s">
        <v>185</v>
      </c>
      <c r="C24" s="58">
        <v>12</v>
      </c>
      <c r="D24" s="64">
        <f>IFERROR(VLOOKUP(B24,'[5]Floral Costs'!B:C,2,FALSE)*C24,0)</f>
        <v>24.599999999999998</v>
      </c>
      <c r="E24" s="58">
        <v>18</v>
      </c>
      <c r="F24" s="64">
        <f>IFERROR(VLOOKUP(B24,'[5]Floral Costs'!B:C,2,FALSE)*E24,0)</f>
        <v>36.9</v>
      </c>
      <c r="G24" s="58">
        <v>24</v>
      </c>
      <c r="H24" s="21">
        <f>IFERROR(VLOOKUP(B24,'[5]Floral Costs'!B:C,2,FALSE)*G24,0)</f>
        <v>49.199999999999996</v>
      </c>
      <c r="I24" s="58">
        <v>36</v>
      </c>
      <c r="J24" s="21">
        <f>IFERROR(VLOOKUP(B24,'[5]Floral Costs'!B:C,2,FALSE)*I24,0)</f>
        <v>73.8</v>
      </c>
      <c r="K24" t="s">
        <v>2</v>
      </c>
    </row>
    <row r="25" spans="1:20" x14ac:dyDescent="0.2">
      <c r="A25" s="59"/>
      <c r="B25" s="61" t="s">
        <v>27</v>
      </c>
      <c r="C25" s="58">
        <v>4</v>
      </c>
      <c r="D25" s="64">
        <f>IFERROR(VLOOKUP(B25,'[5]Floral Costs'!B:C,2,FALSE)*C25,0)</f>
        <v>1.04</v>
      </c>
      <c r="E25" s="58">
        <v>4</v>
      </c>
      <c r="F25" s="64">
        <f>IFERROR(VLOOKUP(B25,'[5]Floral Costs'!B:C,2,FALSE)*E25,0)</f>
        <v>1.04</v>
      </c>
      <c r="G25" s="58">
        <v>4</v>
      </c>
      <c r="H25" s="21">
        <f>IFERROR(VLOOKUP(B25,'[5]Floral Costs'!B:C,2,FALSE)*G25,0)</f>
        <v>1.04</v>
      </c>
      <c r="I25" s="58">
        <v>4</v>
      </c>
      <c r="J25" s="21">
        <f>IFERROR(VLOOKUP(B25,'[5]Floral Costs'!B:C,2,FALSE)*I25,0)</f>
        <v>1.04</v>
      </c>
      <c r="K25" t="s">
        <v>2</v>
      </c>
    </row>
    <row r="26" spans="1:20" x14ac:dyDescent="0.2">
      <c r="A26" s="59"/>
      <c r="B26" s="61"/>
      <c r="C26" s="58"/>
      <c r="D26" s="64">
        <f>IFERROR(VLOOKUP(B26,'[5]Floral Costs'!B:C,2,FALSE)*C26,0)</f>
        <v>0</v>
      </c>
      <c r="E26" s="58"/>
      <c r="F26" s="64">
        <f>IFERROR(VLOOKUP(B26,'[5]Floral Costs'!B:C,2,FALSE)*E26,0)</f>
        <v>0</v>
      </c>
      <c r="G26" s="58"/>
      <c r="H26" s="21">
        <f>IFERROR(VLOOKUP(B26,'[5]Floral Costs'!B:C,2,FALSE)*G26,0)</f>
        <v>0</v>
      </c>
      <c r="I26" s="58"/>
      <c r="J26" s="21">
        <f>IFERROR(VLOOKUP(B26,'[5]Floral Costs'!B:C,2,FALSE)*I26,0)</f>
        <v>0</v>
      </c>
      <c r="K26" t="s">
        <v>2</v>
      </c>
    </row>
    <row r="27" spans="1:20" x14ac:dyDescent="0.2">
      <c r="A27" s="59"/>
      <c r="B27" s="62"/>
      <c r="C27" s="58"/>
      <c r="D27" s="64">
        <f>IFERROR(VLOOKUP(B27,'[5]Floral Costs'!B:C,2,FALSE)*C27,0)</f>
        <v>0</v>
      </c>
      <c r="E27" s="58"/>
      <c r="F27" s="64">
        <f>IFERROR(VLOOKUP(B27,'[5]Floral Costs'!B:C,2,FALSE)*E27,0)</f>
        <v>0</v>
      </c>
      <c r="G27" s="58"/>
      <c r="H27" s="21">
        <f>IFERROR(VLOOKUP(B27,'[5]Floral Costs'!B:C,2,FALSE)*G27,0)</f>
        <v>0</v>
      </c>
      <c r="I27" s="58"/>
      <c r="J27" s="21">
        <f>IFERROR(VLOOKUP(B27,'[5]Floral Costs'!B:C,2,FALSE)*I27,0)</f>
        <v>0</v>
      </c>
      <c r="K27" t="s">
        <v>2</v>
      </c>
    </row>
    <row r="28" spans="1:20" x14ac:dyDescent="0.2">
      <c r="A28" s="59"/>
      <c r="B28" s="62"/>
      <c r="C28" s="58"/>
      <c r="D28" s="21">
        <f>IFERROR(VLOOKUP(B28,'[5]Floral Costs'!B:C,2,FALSE)*C28,0)</f>
        <v>0</v>
      </c>
      <c r="E28" s="58"/>
      <c r="F28" s="21">
        <f>IFERROR(VLOOKUP(B28,'[5]Floral Costs'!B:C,2,FALSE)*E28,0)</f>
        <v>0</v>
      </c>
      <c r="G28" s="58"/>
      <c r="H28" s="21">
        <f>IFERROR(VLOOKUP(B28,'[5]Floral Costs'!B:C,2,FALSE)*G28,0)</f>
        <v>0</v>
      </c>
      <c r="I28" s="58"/>
      <c r="J28" s="21">
        <f>IFERROR(VLOOKUP(B28,'[5]Floral Costs'!B:C,2,FALSE)*I28,0)</f>
        <v>0</v>
      </c>
      <c r="K28" t="s">
        <v>2</v>
      </c>
    </row>
    <row r="29" spans="1:20" x14ac:dyDescent="0.2">
      <c r="A29" s="59"/>
      <c r="B29" s="56"/>
      <c r="C29" s="58"/>
      <c r="D29" s="21">
        <f>IFERROR(VLOOKUP(B29,'[5]Floral Costs'!B:C,2,FALSE)*C29,0)</f>
        <v>0</v>
      </c>
      <c r="E29" s="58"/>
      <c r="F29" s="21">
        <f>IFERROR(VLOOKUP(B29,'[5]Floral Costs'!B:C,2,FALSE)*E29,0)</f>
        <v>0</v>
      </c>
      <c r="G29" s="58"/>
      <c r="H29" s="21">
        <f>IFERROR(VLOOKUP(B29,'[5]Floral Costs'!B:C,2,FALSE)*G29,0)</f>
        <v>0</v>
      </c>
      <c r="I29" s="58"/>
      <c r="J29" s="21">
        <f>IFERROR(VLOOKUP(B29,'[5]Floral Costs'!B:C,2,FALSE)*I29,0)</f>
        <v>0</v>
      </c>
      <c r="K29" t="s">
        <v>2</v>
      </c>
      <c r="T29" s="2" t="s">
        <v>178</v>
      </c>
    </row>
    <row r="30" spans="1:20" x14ac:dyDescent="0.2">
      <c r="A30" s="59"/>
      <c r="B30" s="29"/>
      <c r="C30" s="58"/>
      <c r="D30" s="21">
        <f>IFERROR(VLOOKUP(B30,'[5]Floral Costs'!B:C,2,FALSE)*C30,0)</f>
        <v>0</v>
      </c>
      <c r="E30" s="58"/>
      <c r="F30" s="21">
        <f>IFERROR(VLOOKUP(B30,'[5]Floral Costs'!B:C,2,FALSE)*E30,0)</f>
        <v>0</v>
      </c>
      <c r="G30" s="58"/>
      <c r="H30" s="21">
        <f>IFERROR(VLOOKUP(B30,'[5]Floral Costs'!B:C,2,FALSE)*G30,0)</f>
        <v>0</v>
      </c>
      <c r="I30" s="58"/>
      <c r="J30" s="21">
        <f>IFERROR(VLOOKUP(B30,'[5]Floral Costs'!B:C,2,FALSE)*I30,0)</f>
        <v>0</v>
      </c>
      <c r="K30" t="s">
        <v>2</v>
      </c>
    </row>
    <row r="31" spans="1:20" x14ac:dyDescent="0.2">
      <c r="A31" s="59"/>
      <c r="B31" s="29"/>
      <c r="C31" s="58"/>
      <c r="D31" s="21">
        <f>IFERROR(VLOOKUP(B31,'[5]Floral Costs'!B:C,2,FALSE)*C31,0)</f>
        <v>0</v>
      </c>
      <c r="E31" s="58"/>
      <c r="F31" s="21">
        <f>IFERROR(VLOOKUP(B31,'[5]Floral Costs'!B:C,2,FALSE)*E31,0)</f>
        <v>0</v>
      </c>
      <c r="G31" s="58"/>
      <c r="H31" s="21">
        <f>IFERROR(VLOOKUP(B31,'[5]Floral Costs'!B:C,2,FALSE)*G31,0)</f>
        <v>0</v>
      </c>
      <c r="I31" s="58"/>
      <c r="J31" s="21">
        <f>IFERROR(VLOOKUP(B31,'[5]Floral Costs'!B:C,2,FALSE)*I31,0)</f>
        <v>0</v>
      </c>
      <c r="K31" t="s">
        <v>2</v>
      </c>
    </row>
    <row r="32" spans="1:20" x14ac:dyDescent="0.2">
      <c r="A32" s="59"/>
      <c r="B32" s="29"/>
      <c r="C32" s="58"/>
      <c r="D32" s="21">
        <f>IFERROR(VLOOKUP(B32,'[5]Floral Costs'!B:C,2,FALSE)*C32,0)</f>
        <v>0</v>
      </c>
      <c r="E32" s="58"/>
      <c r="F32" s="21">
        <f>IFERROR(VLOOKUP(B32,'[5]Floral Costs'!B:C,2,FALSE)*E32,0)</f>
        <v>0</v>
      </c>
      <c r="G32" s="58"/>
      <c r="H32" s="21">
        <f>IFERROR(VLOOKUP(B32,'[5]Floral Costs'!B:C,2,FALSE)*G32,0)</f>
        <v>0</v>
      </c>
      <c r="I32" s="58"/>
      <c r="J32" s="21">
        <f>IFERROR(VLOOKUP(B32,'[5]Floral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IFERROR(VLOOKUP(B33,'[5]Floral Costs'!B:C,2,FALSE)*C33,0)</f>
        <v>0</v>
      </c>
      <c r="E33" s="58"/>
      <c r="F33" s="21">
        <f>IFERROR(VLOOKUP(B33,'[5]Floral Costs'!B:C,2,FALSE)*E33,0)</f>
        <v>0</v>
      </c>
      <c r="G33" s="58"/>
      <c r="H33" s="21">
        <f>IFERROR(VLOOKUP(B33,'[5]Floral Costs'!B:C,2,FALSE)*G33,0)</f>
        <v>0</v>
      </c>
      <c r="I33" s="58"/>
      <c r="J33" s="21">
        <f>IFERROR(VLOOKUP(B33,'[5]Floral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IFERROR(VLOOKUP(B34,'[5]Floral Costs'!B:C,2,FALSE)*C34,0)</f>
        <v>0</v>
      </c>
      <c r="E34" s="58"/>
      <c r="F34" s="21">
        <f>IFERROR(VLOOKUP(B34,'[5]Floral Costs'!B:C,2,FALSE)*E34,0)</f>
        <v>0</v>
      </c>
      <c r="G34" s="58"/>
      <c r="H34" s="21">
        <f>IFERROR(VLOOKUP(B34,'[5]Floral Costs'!B:C,2,FALSE)*G34,0)</f>
        <v>0</v>
      </c>
      <c r="I34" s="58"/>
      <c r="J34" s="21">
        <f>IFERROR(VLOOKUP(B34,'[5]Floral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IFERROR(VLOOKUP(B35,'[5]Floral Costs'!B:C,2,FALSE)*C35,0)</f>
        <v>0</v>
      </c>
      <c r="E35" s="58"/>
      <c r="F35" s="21">
        <f>IFERROR(VLOOKUP(B35,'[5]Floral Costs'!B:C,2,FALSE)*E35,0)</f>
        <v>0</v>
      </c>
      <c r="G35" s="58"/>
      <c r="H35" s="21">
        <f>IFERROR(VLOOKUP(B35,'[5]Floral Costs'!B:C,2,FALSE)*G35,0)</f>
        <v>0</v>
      </c>
      <c r="I35" s="67"/>
      <c r="J35" s="21">
        <f>IFERROR(VLOOKUP(B35,'[5]Floral Costs'!B:C,2,FALSE)*I35,0)</f>
        <v>0</v>
      </c>
      <c r="K35" t="s">
        <v>2</v>
      </c>
    </row>
    <row r="36" spans="1:11" x14ac:dyDescent="0.2">
      <c r="C36" s="55"/>
      <c r="D36" s="15">
        <f>SUM(D24:D35)</f>
        <v>25.639999999999997</v>
      </c>
      <c r="E36" s="15"/>
      <c r="F36" s="15">
        <f>SUM(F24:F35)</f>
        <v>37.94</v>
      </c>
      <c r="G36" s="15"/>
      <c r="H36" s="15">
        <f>SUM(H24:H35)</f>
        <v>50.239999999999995</v>
      </c>
      <c r="I36" s="55"/>
      <c r="J36" s="15">
        <f>SUM(J24:J35)</f>
        <v>74.84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186</v>
      </c>
      <c r="C39" s="58">
        <v>1</v>
      </c>
      <c r="D39" s="23">
        <f>IFERROR(VLOOKUP(B39,'[5]Hardgood Costs'!A:N,14,FALSE)*C39,0)</f>
        <v>8.31</v>
      </c>
      <c r="E39" s="58">
        <v>1</v>
      </c>
      <c r="F39" s="35">
        <f>IFERROR(VLOOKUP(B39,'[5]Hardgood Costs'!A:N,14,FALSE)*E39,0)</f>
        <v>8.31</v>
      </c>
      <c r="G39" s="58">
        <v>1</v>
      </c>
      <c r="H39" s="35">
        <f>IFERROR(VLOOKUP(B39,'[5]Hardgood Costs'!A:N,14,FALSE)*G39,0)</f>
        <v>8.31</v>
      </c>
      <c r="I39" s="58"/>
      <c r="J39" s="35">
        <f>IFERROR(VLOOKUP(B39,'[5]Hardgood Costs'!A:N,14,FALSE)*I39,0)</f>
        <v>0</v>
      </c>
      <c r="K39" t="s">
        <v>2</v>
      </c>
    </row>
    <row r="40" spans="1:11" x14ac:dyDescent="0.2">
      <c r="B40" s="71" t="s">
        <v>187</v>
      </c>
      <c r="C40" s="58"/>
      <c r="D40" s="23">
        <f>IFERROR(VLOOKUP(B40,'[5]Hardgood Costs'!A:N,14,FALSE)*C40,0)</f>
        <v>0</v>
      </c>
      <c r="E40" s="58"/>
      <c r="F40" s="35">
        <f>IFERROR(VLOOKUP(B40,'[5]Hardgood Costs'!A:N,14,FALSE)*E40,0)</f>
        <v>0</v>
      </c>
      <c r="G40" s="58"/>
      <c r="H40" s="35">
        <f>IFERROR(VLOOKUP(B40,'[5]Hardgood Costs'!A:N,14,FALSE)*G40,0)</f>
        <v>0</v>
      </c>
      <c r="I40" s="58">
        <v>1</v>
      </c>
      <c r="J40" s="35">
        <f>IFERROR(VLOOKUP(B40,'[5]Hardgood Costs'!A:N,14,FALSE)*I40,0)</f>
        <v>11.44</v>
      </c>
      <c r="K40" t="s">
        <v>2</v>
      </c>
    </row>
    <row r="41" spans="1:11" x14ac:dyDescent="0.2">
      <c r="B41" s="29"/>
      <c r="C41" s="58"/>
      <c r="D41" s="23">
        <f>IFERROR(VLOOKUP(B41,'[5]Hardgood Costs'!A:N,14,FALSE)*C41,0)</f>
        <v>0</v>
      </c>
      <c r="E41" s="58"/>
      <c r="F41" s="35">
        <f>IFERROR(VLOOKUP(B41,'[5]Hardgood Costs'!A:N,14,FALSE)*E41,0)</f>
        <v>0</v>
      </c>
      <c r="G41" s="58"/>
      <c r="H41" s="35">
        <f>IFERROR(VLOOKUP(B41,'[5]Hardgood Costs'!A:N,14,FALSE)*G41,0)</f>
        <v>0</v>
      </c>
      <c r="I41" s="58"/>
      <c r="J41" s="35">
        <f>IFERROR(VLOOKUP(B41,'[5]Hardgood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IFERROR(VLOOKUP(B42,'[5]Hardgood Costs'!A:N,14,FALSE)*C42,0)</f>
        <v>0</v>
      </c>
      <c r="E42" s="58"/>
      <c r="F42" s="35">
        <f>IFERROR(VLOOKUP(B42,'[5]Hardgood Costs'!A:N,14,FALSE)*E42,0)</f>
        <v>0</v>
      </c>
      <c r="G42" s="58"/>
      <c r="H42" s="35">
        <f>IFERROR(VLOOKUP(B42,'[5]Hardgood Costs'!A:N,14,FALSE)*G42,0)</f>
        <v>0</v>
      </c>
      <c r="I42" s="58"/>
      <c r="J42" s="35">
        <f>IFERROR(VLOOKUP(B42,'[5]Hardgood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IFERROR(VLOOKUP(B43,'[5]Hardgood Costs'!A:N,14,FALSE)*C43,0)</f>
        <v>0</v>
      </c>
      <c r="E43" s="58"/>
      <c r="F43" s="35">
        <f>IFERROR(VLOOKUP(B43,'[5]Hardgood Costs'!A:N,14,FALSE)*E43,0)</f>
        <v>0</v>
      </c>
      <c r="G43" s="58"/>
      <c r="H43" s="35">
        <f>IFERROR(VLOOKUP(B43,'[5]Hardgood Costs'!A:N,14,FALSE)*G43,0)</f>
        <v>0</v>
      </c>
      <c r="I43" s="58"/>
      <c r="J43" s="35">
        <f>IFERROR(VLOOKUP(B43,'[5]Hardgood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IFERROR(VLOOKUP(B44,'[5]Hardgood Costs'!A:N,14,FALSE)*C44,0)</f>
        <v>0</v>
      </c>
      <c r="E44" s="58"/>
      <c r="F44" s="35">
        <f>IFERROR(VLOOKUP(B44,'[5]Hardgood Costs'!A:N,14,FALSE)*E44,0)</f>
        <v>0</v>
      </c>
      <c r="G44" s="58"/>
      <c r="H44" s="35">
        <f>IFERROR(VLOOKUP(B44,'[5]Hardgood Costs'!A:N,14,FALSE)*G44,0)</f>
        <v>0</v>
      </c>
      <c r="I44" s="67"/>
      <c r="J44" s="35">
        <f>IFERROR(VLOOKUP(B44,'[5]Hardgood Costs'!A:N,14,FALSE)*I44,0)</f>
        <v>0</v>
      </c>
      <c r="K44" t="s">
        <v>2</v>
      </c>
    </row>
    <row r="45" spans="1:11" x14ac:dyDescent="0.2">
      <c r="C45" s="55"/>
      <c r="D45" s="15">
        <f>SUM(D39:D44)</f>
        <v>8.31</v>
      </c>
      <c r="E45" s="15"/>
      <c r="F45" s="15">
        <f>SUM(F39:F44)</f>
        <v>8.31</v>
      </c>
      <c r="G45" s="15"/>
      <c r="H45" s="15">
        <f>SUM(H39:H44)</f>
        <v>8.31</v>
      </c>
      <c r="I45" s="55"/>
      <c r="J45" s="15">
        <f>SUM(J39:J44)</f>
        <v>11.44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23" priority="4" operator="lessThan">
      <formula>0.2</formula>
    </cfRule>
  </conditionalFormatting>
  <conditionalFormatting sqref="F20">
    <cfRule type="cellIs" dxfId="22" priority="3" operator="lessThan">
      <formula>0.2</formula>
    </cfRule>
  </conditionalFormatting>
  <conditionalFormatting sqref="H20">
    <cfRule type="cellIs" dxfId="21" priority="1" operator="lessThan">
      <formula>0.2</formula>
    </cfRule>
  </conditionalFormatting>
  <conditionalFormatting sqref="J20">
    <cfRule type="cellIs" dxfId="20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000"/>
    <pageSetUpPr fitToPage="1"/>
  </sheetPr>
  <dimension ref="A1:K54"/>
  <sheetViews>
    <sheetView zoomScale="80" zoomScaleNormal="80" workbookViewId="0">
      <selection activeCell="D4" sqref="D4:J4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95</v>
      </c>
      <c r="E4" s="4"/>
      <c r="F4" s="4">
        <v>125</v>
      </c>
      <c r="G4" s="4"/>
      <c r="H4" s="4">
        <v>175</v>
      </c>
      <c r="I4" s="4"/>
      <c r="J4" s="4">
        <v>260</v>
      </c>
      <c r="K4" t="s">
        <v>2</v>
      </c>
    </row>
    <row r="5" spans="1:11" x14ac:dyDescent="0.2">
      <c r="B5" s="2" t="s">
        <v>8</v>
      </c>
      <c r="C5" s="2"/>
      <c r="D5" s="5">
        <f>SUM(D4:D4)</f>
        <v>95</v>
      </c>
      <c r="E5" s="5"/>
      <c r="F5" s="5">
        <f>SUM(F4:F4)</f>
        <v>125</v>
      </c>
      <c r="G5" s="5"/>
      <c r="H5" s="5">
        <f>SUM(H4:H4)</f>
        <v>175</v>
      </c>
      <c r="I5" s="5"/>
      <c r="J5" s="5">
        <f>SUM(J4:J4)</f>
        <v>260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95</v>
      </c>
      <c r="E9" s="12"/>
      <c r="F9" s="66">
        <f>+F4</f>
        <v>125</v>
      </c>
      <c r="G9" s="12"/>
      <c r="H9" s="12">
        <f>+H4</f>
        <v>175</v>
      </c>
      <c r="I9" s="12"/>
      <c r="J9" s="13">
        <f>+J4</f>
        <v>260</v>
      </c>
    </row>
    <row r="10" spans="1:11" x14ac:dyDescent="0.2">
      <c r="B10" s="11" t="s">
        <v>10</v>
      </c>
      <c r="D10" s="12">
        <f>-D4*0.2</f>
        <v>-19</v>
      </c>
      <c r="E10" s="12"/>
      <c r="F10" s="12">
        <f>-F4*0.2</f>
        <v>-25</v>
      </c>
      <c r="G10" s="12"/>
      <c r="H10" s="12">
        <f>-H4*0.2</f>
        <v>-35</v>
      </c>
      <c r="I10" s="12"/>
      <c r="J10" s="13">
        <f>-J4*0.2</f>
        <v>-52</v>
      </c>
    </row>
    <row r="11" spans="1:11" x14ac:dyDescent="0.2">
      <c r="B11" s="11" t="s">
        <v>11</v>
      </c>
      <c r="D11" s="12">
        <f>-D4*0.09</f>
        <v>-8.5499999999999989</v>
      </c>
      <c r="E11" s="12"/>
      <c r="F11" s="12">
        <f>-F4*0.09</f>
        <v>-11.25</v>
      </c>
      <c r="G11" s="12"/>
      <c r="H11" s="12">
        <f>-H4*0.09</f>
        <v>-15.75</v>
      </c>
      <c r="I11" s="12"/>
      <c r="J11" s="13">
        <f>-J4*0.09</f>
        <v>-23.4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-6.9</v>
      </c>
      <c r="E17" s="12"/>
      <c r="F17" s="12">
        <f>-F45</f>
        <v>-6.9</v>
      </c>
      <c r="G17" s="12"/>
      <c r="H17" s="12">
        <f>-H45</f>
        <v>-10.82</v>
      </c>
      <c r="I17" s="12"/>
      <c r="J17" s="13">
        <f>-J45</f>
        <v>-10.82</v>
      </c>
    </row>
    <row r="18" spans="1:11" x14ac:dyDescent="0.2">
      <c r="B18" s="11" t="s">
        <v>18</v>
      </c>
      <c r="D18" s="12">
        <f>-D36</f>
        <v>-17.740000000000002</v>
      </c>
      <c r="E18" s="12"/>
      <c r="F18" s="12">
        <f>-F36</f>
        <v>-25.960000000000004</v>
      </c>
      <c r="G18" s="12"/>
      <c r="H18" s="12">
        <f>-H36</f>
        <v>-34.18</v>
      </c>
      <c r="I18" s="12"/>
      <c r="J18" s="13">
        <f>-J36</f>
        <v>-50.620000000000005</v>
      </c>
    </row>
    <row r="19" spans="1:11" x14ac:dyDescent="0.2">
      <c r="B19" s="11" t="s">
        <v>19</v>
      </c>
      <c r="D19" s="15">
        <f>SUM(D9:D18)</f>
        <v>22.07</v>
      </c>
      <c r="E19" s="15"/>
      <c r="F19" s="15">
        <f>SUM(F9:F18)</f>
        <v>35.150000000000006</v>
      </c>
      <c r="G19" s="15"/>
      <c r="H19" s="15">
        <f>SUM(H9:H18)</f>
        <v>58.51</v>
      </c>
      <c r="I19" s="15"/>
      <c r="J19" s="16">
        <f>SUM(J9:J18)</f>
        <v>102.41999999999999</v>
      </c>
    </row>
    <row r="20" spans="1:11" x14ac:dyDescent="0.2">
      <c r="B20" s="11" t="s">
        <v>20</v>
      </c>
      <c r="D20" s="17">
        <f>+D19/D9</f>
        <v>0.23231578947368423</v>
      </c>
      <c r="E20" s="38"/>
      <c r="F20" s="17">
        <f>+F19/F9</f>
        <v>0.28120000000000006</v>
      </c>
      <c r="G20" s="38"/>
      <c r="H20" s="17">
        <f>+H19/H9</f>
        <v>0.33434285714285711</v>
      </c>
      <c r="I20" s="38"/>
      <c r="J20" s="18">
        <f>+J19/J9</f>
        <v>0.39392307692307688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85</v>
      </c>
      <c r="B24" s="60" t="s">
        <v>119</v>
      </c>
      <c r="C24" s="58">
        <v>12</v>
      </c>
      <c r="D24" s="64">
        <f>IFERROR(VLOOKUP(B24,'Floral Costs'!B:C,2,FALSE)*C24,0)</f>
        <v>16.440000000000001</v>
      </c>
      <c r="E24" s="58">
        <v>18</v>
      </c>
      <c r="F24" s="64">
        <f>IFERROR(VLOOKUP(B24,'Floral Costs'!B:C,2,FALSE)*E24,0)</f>
        <v>24.660000000000004</v>
      </c>
      <c r="G24" s="58">
        <v>24</v>
      </c>
      <c r="H24" s="21">
        <f>IFERROR(VLOOKUP(B24,'Floral Costs'!B:C,2,FALSE)*G24,0)</f>
        <v>32.880000000000003</v>
      </c>
      <c r="I24" s="58">
        <v>36</v>
      </c>
      <c r="J24" s="21">
        <f>IFERROR(VLOOKUP(B24,'Floral Costs'!B:C,2,FALSE)*I24,0)</f>
        <v>49.320000000000007</v>
      </c>
      <c r="K24" t="s">
        <v>2</v>
      </c>
    </row>
    <row r="25" spans="1:11" x14ac:dyDescent="0.2">
      <c r="A25" s="59"/>
      <c r="B25" s="61" t="s">
        <v>27</v>
      </c>
      <c r="C25" s="58">
        <v>5</v>
      </c>
      <c r="D25" s="64">
        <f>IFERROR(VLOOKUP(B25,'Floral Costs'!B:C,2,FALSE)*C25,0)</f>
        <v>1.3</v>
      </c>
      <c r="E25" s="58">
        <v>5</v>
      </c>
      <c r="F25" s="64">
        <f>IFERROR(VLOOKUP(B25,'Floral Costs'!B:C,2,FALSE)*E25,0)</f>
        <v>1.3</v>
      </c>
      <c r="G25" s="58">
        <v>5</v>
      </c>
      <c r="H25" s="21">
        <f>IFERROR(VLOOKUP(B25,'Floral Costs'!B:C,2,FALSE)*G25,0)</f>
        <v>1.3</v>
      </c>
      <c r="I25" s="58">
        <v>5</v>
      </c>
      <c r="J25" s="21">
        <f>IFERROR(VLOOKUP(B25,'Floral Costs'!B:C,2,FALSE)*I25,0)</f>
        <v>1.3</v>
      </c>
      <c r="K25" t="s">
        <v>2</v>
      </c>
    </row>
    <row r="26" spans="1:11" x14ac:dyDescent="0.2">
      <c r="A26" s="59"/>
      <c r="B26" s="61"/>
      <c r="C26" s="58"/>
      <c r="D26" s="64">
        <f>IFERROR(VLOOKUP(B26,'Floral Costs'!B:C,2,FALSE)*C26,0)</f>
        <v>0</v>
      </c>
      <c r="E26" s="58"/>
      <c r="F26" s="64">
        <f>IFERROR(VLOOKUP(B26,'Floral Costs'!B:C,2,FALSE)*E26,0)</f>
        <v>0</v>
      </c>
      <c r="G26" s="58"/>
      <c r="H26" s="21">
        <f>IFERROR(VLOOKUP(B26,'Floral Costs'!B:C,2,FALSE)*G26,0)</f>
        <v>0</v>
      </c>
      <c r="I26" s="58"/>
      <c r="J26" s="21">
        <f>IFERROR(VLOOKUP(B26,'Floral Costs'!B:C,2,FALSE)*I26,0)</f>
        <v>0</v>
      </c>
      <c r="K26" t="s">
        <v>2</v>
      </c>
    </row>
    <row r="27" spans="1:11" x14ac:dyDescent="0.2">
      <c r="A27" s="59"/>
      <c r="B27" s="62"/>
      <c r="C27" s="58"/>
      <c r="D27" s="64">
        <f>IFERROR(VLOOKUP(B27,'Floral Costs'!B:C,2,FALSE)*C27,0)</f>
        <v>0</v>
      </c>
      <c r="E27" s="58"/>
      <c r="F27" s="64">
        <f>IFERROR(VLOOKUP(B27,'Floral Costs'!B:C,2,FALSE)*E27,0)</f>
        <v>0</v>
      </c>
      <c r="G27" s="58"/>
      <c r="H27" s="21">
        <f>IFERROR(VLOOKUP(B27,'Floral Costs'!B:C,2,FALSE)*G27,0)</f>
        <v>0</v>
      </c>
      <c r="I27" s="58"/>
      <c r="J27" s="21">
        <f>IFERROR(VLOOKUP(B27,'Floral Costs'!B:C,2,FALSE)*I27,0)</f>
        <v>0</v>
      </c>
      <c r="K27" t="s">
        <v>2</v>
      </c>
    </row>
    <row r="28" spans="1:11" x14ac:dyDescent="0.2">
      <c r="A28" s="59"/>
      <c r="B28" s="56"/>
      <c r="C28" s="58"/>
      <c r="D28" s="21">
        <f>IFERROR(VLOOKUP(B28,'Floral Costs'!B:C,2,FALSE)*C28,0)</f>
        <v>0</v>
      </c>
      <c r="E28" s="58"/>
      <c r="F28" s="21">
        <f>IFERROR(VLOOKUP(B28,'Floral Costs'!B:C,2,FALSE)*E28,0)</f>
        <v>0</v>
      </c>
      <c r="G28" s="58"/>
      <c r="H28" s="21">
        <f>IFERROR(VLOOKUP(B28,'Floral Costs'!B:C,2,FALSE)*G28,0)</f>
        <v>0</v>
      </c>
      <c r="I28" s="58"/>
      <c r="J28" s="21">
        <f>IFERROR(VLOOKUP(B28,'Floral Costs'!B:C,2,FALSE)*I28,0)</f>
        <v>0</v>
      </c>
      <c r="K28" t="s">
        <v>2</v>
      </c>
    </row>
    <row r="29" spans="1:11" x14ac:dyDescent="0.2">
      <c r="A29" s="59"/>
      <c r="B29" s="29"/>
      <c r="C29" s="58"/>
      <c r="D29" s="21">
        <f>IFERROR(VLOOKUP(B29,'Floral Costs'!B:C,2,FALSE)*C29,0)</f>
        <v>0</v>
      </c>
      <c r="E29" s="58"/>
      <c r="F29" s="21">
        <f>IFERROR(VLOOKUP(B29,'Floral Costs'!B:C,2,FALSE)*E29,0)</f>
        <v>0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1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17.740000000000002</v>
      </c>
      <c r="E36" s="15"/>
      <c r="F36" s="15">
        <f>SUM(F24:F35)</f>
        <v>25.960000000000004</v>
      </c>
      <c r="G36" s="15"/>
      <c r="H36" s="15">
        <f>SUM(H24:H35)</f>
        <v>34.18</v>
      </c>
      <c r="I36" s="55"/>
      <c r="J36" s="15">
        <f>SUM(J24:J35)</f>
        <v>50.620000000000005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125</v>
      </c>
      <c r="C39" s="58">
        <v>1</v>
      </c>
      <c r="D39" s="23">
        <f>IFERROR(VLOOKUP(B39,'Hardgood Costs'!A:N,14,FALSE)*C39,0)</f>
        <v>6.9</v>
      </c>
      <c r="E39" s="58">
        <v>1</v>
      </c>
      <c r="F39" s="35">
        <f>IFERROR(VLOOKUP(B39,'Hardgood Costs'!A:N,14,FALSE)*E39,0)</f>
        <v>6.9</v>
      </c>
      <c r="G39" s="58"/>
      <c r="H39" s="35">
        <f>IFERROR(VLOOKUP(B39,'Hardgood Costs'!A:N,14,FALSE)*G39,0)</f>
        <v>0</v>
      </c>
      <c r="I39" s="58"/>
      <c r="J39" s="35">
        <f>IFERROR(VLOOKUP(B39,'Hardgood Costs'!A:N,14,FALSE)*I39,0)</f>
        <v>0</v>
      </c>
      <c r="K39" t="s">
        <v>2</v>
      </c>
    </row>
    <row r="40" spans="1:11" x14ac:dyDescent="0.2">
      <c r="B40" s="22" t="s">
        <v>176</v>
      </c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>
        <v>1</v>
      </c>
      <c r="H40" s="35">
        <f>IFERROR(VLOOKUP(B40,'Hardgood Costs'!A:N,14,FALSE)*G40,0)</f>
        <v>10.82</v>
      </c>
      <c r="I40" s="58">
        <v>1</v>
      </c>
      <c r="J40" s="35">
        <f>IFERROR(VLOOKUP(B40,'Hardgood Costs'!A:N,14,FALSE)*I40,0)</f>
        <v>10.82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6.9</v>
      </c>
      <c r="E45" s="15"/>
      <c r="F45" s="15">
        <f>SUM(F39:F44)</f>
        <v>6.9</v>
      </c>
      <c r="G45" s="15"/>
      <c r="H45" s="15">
        <f>SUM(H39:H44)</f>
        <v>10.82</v>
      </c>
      <c r="I45" s="55"/>
      <c r="J45" s="15">
        <f>SUM(J39:J44)</f>
        <v>10.82</v>
      </c>
    </row>
    <row r="46" spans="1:11" x14ac:dyDescent="0.2">
      <c r="C46" s="55"/>
    </row>
    <row r="47" spans="1:11" x14ac:dyDescent="0.2">
      <c r="C47" s="55"/>
    </row>
    <row r="54" spans="4:8" x14ac:dyDescent="0.2">
      <c r="D54" s="72" t="s">
        <v>175</v>
      </c>
      <c r="E54" s="72"/>
      <c r="F54" s="72"/>
      <c r="G54" s="72"/>
      <c r="H54" s="72"/>
    </row>
  </sheetData>
  <mergeCells count="1">
    <mergeCell ref="D21:J21"/>
  </mergeCells>
  <conditionalFormatting sqref="D20">
    <cfRule type="cellIs" dxfId="19" priority="4" operator="lessThan">
      <formula>0.2</formula>
    </cfRule>
  </conditionalFormatting>
  <conditionalFormatting sqref="F20">
    <cfRule type="cellIs" dxfId="18" priority="3" operator="lessThan">
      <formula>0.2</formula>
    </cfRule>
  </conditionalFormatting>
  <conditionalFormatting sqref="H20">
    <cfRule type="cellIs" dxfId="17" priority="1" operator="lessThan">
      <formula>0.2</formula>
    </cfRule>
  </conditionalFormatting>
  <conditionalFormatting sqref="J20">
    <cfRule type="cellIs" dxfId="16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FFFF00"/>
    <pageSetUpPr fitToPage="1"/>
  </sheetPr>
  <dimension ref="A1:K53"/>
  <sheetViews>
    <sheetView zoomScale="70" zoomScaleNormal="70" workbookViewId="0">
      <selection activeCell="J19" sqref="J19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95</v>
      </c>
      <c r="E4" s="4"/>
      <c r="F4" s="4">
        <v>125</v>
      </c>
      <c r="G4" s="4"/>
      <c r="H4" s="4">
        <v>175</v>
      </c>
      <c r="I4" s="4"/>
      <c r="J4" s="4">
        <v>260</v>
      </c>
      <c r="K4" t="s">
        <v>2</v>
      </c>
    </row>
    <row r="5" spans="1:11" x14ac:dyDescent="0.2">
      <c r="B5" s="2" t="s">
        <v>8</v>
      </c>
      <c r="C5" s="2"/>
      <c r="D5" s="5">
        <f>SUM(D4:D4)</f>
        <v>95</v>
      </c>
      <c r="E5" s="5"/>
      <c r="F5" s="5">
        <f>SUM(F4:F4)</f>
        <v>125</v>
      </c>
      <c r="G5" s="5"/>
      <c r="H5" s="5">
        <f>SUM(H4:H4)</f>
        <v>175</v>
      </c>
      <c r="I5" s="5"/>
      <c r="J5" s="5">
        <f>SUM(J4:J4)</f>
        <v>260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95</v>
      </c>
      <c r="E9" s="12"/>
      <c r="F9" s="66">
        <f>+F4</f>
        <v>125</v>
      </c>
      <c r="G9" s="12"/>
      <c r="H9" s="12">
        <f>+H4</f>
        <v>175</v>
      </c>
      <c r="I9" s="12"/>
      <c r="J9" s="13">
        <f>+J4</f>
        <v>260</v>
      </c>
    </row>
    <row r="10" spans="1:11" x14ac:dyDescent="0.2">
      <c r="B10" s="11" t="s">
        <v>10</v>
      </c>
      <c r="D10" s="12">
        <f>-D4*0.2</f>
        <v>-19</v>
      </c>
      <c r="E10" s="12"/>
      <c r="F10" s="12">
        <f>-F4*0.2</f>
        <v>-25</v>
      </c>
      <c r="G10" s="12"/>
      <c r="H10" s="12">
        <f>-H4*0.2</f>
        <v>-35</v>
      </c>
      <c r="I10" s="12"/>
      <c r="J10" s="13">
        <f>-J4*0.2</f>
        <v>-52</v>
      </c>
    </row>
    <row r="11" spans="1:11" x14ac:dyDescent="0.2">
      <c r="B11" s="11" t="s">
        <v>11</v>
      </c>
      <c r="D11" s="12">
        <f>-D4*0.09</f>
        <v>-8.5499999999999989</v>
      </c>
      <c r="E11" s="12"/>
      <c r="F11" s="12">
        <f>-F4*0.09</f>
        <v>-11.25</v>
      </c>
      <c r="G11" s="12"/>
      <c r="H11" s="12">
        <f>-H4*0.09</f>
        <v>-15.75</v>
      </c>
      <c r="I11" s="12"/>
      <c r="J11" s="13">
        <f>-J4*0.09</f>
        <v>-23.4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-6.9</v>
      </c>
      <c r="E17" s="12"/>
      <c r="F17" s="12">
        <f>-F45</f>
        <v>-6.9</v>
      </c>
      <c r="G17" s="12"/>
      <c r="H17" s="12">
        <f>-H45</f>
        <v>-10.82</v>
      </c>
      <c r="I17" s="12"/>
      <c r="J17" s="13">
        <f>-J45</f>
        <v>-10.82</v>
      </c>
    </row>
    <row r="18" spans="1:11" x14ac:dyDescent="0.2">
      <c r="B18" s="11" t="s">
        <v>18</v>
      </c>
      <c r="D18" s="12">
        <f>-D36</f>
        <v>-17.740000000000002</v>
      </c>
      <c r="E18" s="12"/>
      <c r="F18" s="12">
        <f>-F36</f>
        <v>-25.960000000000004</v>
      </c>
      <c r="G18" s="12"/>
      <c r="H18" s="12">
        <f>-H36</f>
        <v>-34.18</v>
      </c>
      <c r="I18" s="12"/>
      <c r="J18" s="13">
        <f>-J36</f>
        <v>-50.620000000000005</v>
      </c>
    </row>
    <row r="19" spans="1:11" x14ac:dyDescent="0.2">
      <c r="B19" s="11" t="s">
        <v>19</v>
      </c>
      <c r="D19" s="15">
        <f>SUM(D9:D18)</f>
        <v>22.07</v>
      </c>
      <c r="E19" s="15"/>
      <c r="F19" s="15">
        <f>SUM(F9:F18)</f>
        <v>35.150000000000006</v>
      </c>
      <c r="G19" s="15"/>
      <c r="H19" s="15">
        <f>SUM(H9:H18)</f>
        <v>58.51</v>
      </c>
      <c r="I19" s="15"/>
      <c r="J19" s="16">
        <f>SUM(J9:J18)</f>
        <v>102.41999999999999</v>
      </c>
    </row>
    <row r="20" spans="1:11" x14ac:dyDescent="0.2">
      <c r="B20" s="11" t="s">
        <v>20</v>
      </c>
      <c r="D20" s="17">
        <f>+D19/D9</f>
        <v>0.23231578947368423</v>
      </c>
      <c r="E20" s="38"/>
      <c r="F20" s="17">
        <f>+F19/F9</f>
        <v>0.28120000000000006</v>
      </c>
      <c r="G20" s="38"/>
      <c r="H20" s="17">
        <f>+H19/H9</f>
        <v>0.33434285714285711</v>
      </c>
      <c r="I20" s="38"/>
      <c r="J20" s="18">
        <f>+J19/J9</f>
        <v>0.39392307692307688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153</v>
      </c>
      <c r="B24" s="60" t="s">
        <v>120</v>
      </c>
      <c r="C24" s="58">
        <v>12</v>
      </c>
      <c r="D24" s="64">
        <f>IFERROR(VLOOKUP(B24,'Floral Costs'!B:C,2,FALSE)*C24,0)</f>
        <v>16.440000000000001</v>
      </c>
      <c r="E24" s="58">
        <v>18</v>
      </c>
      <c r="F24" s="64">
        <f>IFERROR(VLOOKUP(B24,'Floral Costs'!B:C,2,FALSE)*E24,0)</f>
        <v>24.660000000000004</v>
      </c>
      <c r="G24" s="58">
        <v>24</v>
      </c>
      <c r="H24" s="21">
        <f>IFERROR(VLOOKUP(B24,'Floral Costs'!B:C,2,FALSE)*G24,0)</f>
        <v>32.880000000000003</v>
      </c>
      <c r="I24" s="58">
        <v>36</v>
      </c>
      <c r="J24" s="21">
        <f>IFERROR(VLOOKUP(B24,'Floral Costs'!B:C,2,FALSE)*I24,0)</f>
        <v>49.320000000000007</v>
      </c>
      <c r="K24" t="s">
        <v>2</v>
      </c>
    </row>
    <row r="25" spans="1:11" x14ac:dyDescent="0.2">
      <c r="A25" s="59"/>
      <c r="B25" s="61" t="s">
        <v>27</v>
      </c>
      <c r="C25" s="58">
        <v>5</v>
      </c>
      <c r="D25" s="64">
        <f>IFERROR(VLOOKUP(B25,'Floral Costs'!B:C,2,FALSE)*C25,0)</f>
        <v>1.3</v>
      </c>
      <c r="E25" s="58">
        <v>5</v>
      </c>
      <c r="F25" s="64">
        <f>IFERROR(VLOOKUP(B25,'Floral Costs'!B:C,2,FALSE)*E25,0)</f>
        <v>1.3</v>
      </c>
      <c r="G25" s="58">
        <v>5</v>
      </c>
      <c r="H25" s="21">
        <f>IFERROR(VLOOKUP(B25,'Floral Costs'!B:C,2,FALSE)*G25,0)</f>
        <v>1.3</v>
      </c>
      <c r="I25" s="58">
        <v>5</v>
      </c>
      <c r="J25" s="21">
        <f>IFERROR(VLOOKUP(B25,'Floral Costs'!B:C,2,FALSE)*I25,0)</f>
        <v>1.3</v>
      </c>
      <c r="K25" t="s">
        <v>2</v>
      </c>
    </row>
    <row r="26" spans="1:11" x14ac:dyDescent="0.2">
      <c r="A26" s="59"/>
      <c r="B26" s="61"/>
      <c r="C26" s="58"/>
      <c r="D26" s="64">
        <f>IFERROR(VLOOKUP(B26,'Floral Costs'!B:C,2,FALSE)*C26,0)</f>
        <v>0</v>
      </c>
      <c r="E26" s="58"/>
      <c r="F26" s="64">
        <f>IFERROR(VLOOKUP(B26,'Floral Costs'!B:C,2,FALSE)*E26,0)</f>
        <v>0</v>
      </c>
      <c r="G26" s="58"/>
      <c r="H26" s="21">
        <f>IFERROR(VLOOKUP(B26,'Floral Costs'!B:C,2,FALSE)*G26,0)</f>
        <v>0</v>
      </c>
      <c r="I26" s="58"/>
      <c r="J26" s="21">
        <f>IFERROR(VLOOKUP(B26,'Floral Costs'!B:C,2,FALSE)*I26,0)</f>
        <v>0</v>
      </c>
      <c r="K26" t="s">
        <v>2</v>
      </c>
    </row>
    <row r="27" spans="1:11" x14ac:dyDescent="0.2">
      <c r="A27" s="59"/>
      <c r="B27" s="62"/>
      <c r="C27" s="58"/>
      <c r="D27" s="64">
        <f>IFERROR(VLOOKUP(B27,'Floral Costs'!B:C,2,FALSE)*C27,0)</f>
        <v>0</v>
      </c>
      <c r="E27" s="58"/>
      <c r="F27" s="64">
        <f>IFERROR(VLOOKUP(B27,'Floral Costs'!B:C,2,FALSE)*E27,0)</f>
        <v>0</v>
      </c>
      <c r="G27" s="58"/>
      <c r="H27" s="21">
        <f>IFERROR(VLOOKUP(B27,'Floral Costs'!B:C,2,FALSE)*G27,0)</f>
        <v>0</v>
      </c>
      <c r="I27" s="58"/>
      <c r="J27" s="21">
        <f>IFERROR(VLOOKUP(B27,'Floral Costs'!B:C,2,FALSE)*I27,0)</f>
        <v>0</v>
      </c>
      <c r="K27" t="s">
        <v>2</v>
      </c>
    </row>
    <row r="28" spans="1:11" x14ac:dyDescent="0.2">
      <c r="A28" s="59"/>
      <c r="B28" s="56"/>
      <c r="C28" s="58"/>
      <c r="D28" s="21">
        <f>IFERROR(VLOOKUP(B28,'Floral Costs'!B:C,2,FALSE)*C28,0)</f>
        <v>0</v>
      </c>
      <c r="E28" s="58"/>
      <c r="F28" s="21">
        <f>IFERROR(VLOOKUP(B28,'Floral Costs'!B:C,2,FALSE)*E28,0)</f>
        <v>0</v>
      </c>
      <c r="G28" s="58"/>
      <c r="H28" s="21">
        <f>IFERROR(VLOOKUP(B28,'Floral Costs'!B:C,2,FALSE)*G28,0)</f>
        <v>0</v>
      </c>
      <c r="I28" s="58"/>
      <c r="J28" s="21">
        <f>IFERROR(VLOOKUP(B28,'Floral Costs'!B:C,2,FALSE)*I28,0)</f>
        <v>0</v>
      </c>
      <c r="K28" t="s">
        <v>2</v>
      </c>
    </row>
    <row r="29" spans="1:11" x14ac:dyDescent="0.2">
      <c r="A29" s="59"/>
      <c r="B29" s="29"/>
      <c r="C29" s="58"/>
      <c r="D29" s="21">
        <f>IFERROR(VLOOKUP(B29,'Floral Costs'!B:C,2,FALSE)*C29,0)</f>
        <v>0</v>
      </c>
      <c r="E29" s="58"/>
      <c r="F29" s="21">
        <f>IFERROR(VLOOKUP(B29,'Floral Costs'!B:C,2,FALSE)*E29,0)</f>
        <v>0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1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17.740000000000002</v>
      </c>
      <c r="E36" s="15"/>
      <c r="F36" s="15">
        <f>SUM(F24:F35)</f>
        <v>25.960000000000004</v>
      </c>
      <c r="G36" s="15"/>
      <c r="H36" s="15">
        <f>SUM(H24:H35)</f>
        <v>34.18</v>
      </c>
      <c r="I36" s="55"/>
      <c r="J36" s="15">
        <f>SUM(J24:J35)</f>
        <v>50.620000000000005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125</v>
      </c>
      <c r="C39" s="58">
        <v>1</v>
      </c>
      <c r="D39" s="23">
        <f>IFERROR(VLOOKUP(B39,'Hardgood Costs'!A:N,14,FALSE)*C39,0)</f>
        <v>6.9</v>
      </c>
      <c r="E39" s="58">
        <v>1</v>
      </c>
      <c r="F39" s="35">
        <f>IFERROR(VLOOKUP(B39,'Hardgood Costs'!A:N,14,FALSE)*E39,0)</f>
        <v>6.9</v>
      </c>
      <c r="G39" s="58"/>
      <c r="H39" s="35">
        <f>IFERROR(VLOOKUP(B39,'Hardgood Costs'!A:N,14,FALSE)*G39,0)</f>
        <v>0</v>
      </c>
      <c r="I39" s="58"/>
      <c r="J39" s="35">
        <f>IFERROR(VLOOKUP(B39,'Hardgood Costs'!A:N,14,FALSE)*I39,0)</f>
        <v>0</v>
      </c>
      <c r="K39" t="s">
        <v>2</v>
      </c>
    </row>
    <row r="40" spans="1:11" x14ac:dyDescent="0.2">
      <c r="B40" s="22" t="s">
        <v>176</v>
      </c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>
        <v>1</v>
      </c>
      <c r="H40" s="35">
        <f>IFERROR(VLOOKUP(B40,'Hardgood Costs'!A:N,14,FALSE)*G40,0)</f>
        <v>10.82</v>
      </c>
      <c r="I40" s="58">
        <v>1</v>
      </c>
      <c r="J40" s="35">
        <f>IFERROR(VLOOKUP(B40,'Hardgood Costs'!A:N,14,FALSE)*I40,0)</f>
        <v>10.82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6.9</v>
      </c>
      <c r="E45" s="15"/>
      <c r="F45" s="15">
        <f>SUM(F39:F44)</f>
        <v>6.9</v>
      </c>
      <c r="G45" s="15"/>
      <c r="H45" s="15">
        <f>SUM(H39:H44)</f>
        <v>10.82</v>
      </c>
      <c r="I45" s="55"/>
      <c r="J45" s="15">
        <f>SUM(J39:J44)</f>
        <v>10.82</v>
      </c>
    </row>
    <row r="46" spans="1:11" x14ac:dyDescent="0.2">
      <c r="C46" s="55"/>
    </row>
    <row r="47" spans="1:11" x14ac:dyDescent="0.2">
      <c r="C47" s="55"/>
    </row>
    <row r="53" spans="4:8" x14ac:dyDescent="0.2">
      <c r="D53" s="72" t="s">
        <v>175</v>
      </c>
      <c r="E53" s="72"/>
      <c r="F53" s="72"/>
      <c r="G53" s="72"/>
      <c r="H53" s="72"/>
    </row>
  </sheetData>
  <mergeCells count="1">
    <mergeCell ref="D21:J21"/>
  </mergeCells>
  <conditionalFormatting sqref="D20">
    <cfRule type="cellIs" dxfId="15" priority="4" operator="lessThan">
      <formula>0.2</formula>
    </cfRule>
  </conditionalFormatting>
  <conditionalFormatting sqref="F20">
    <cfRule type="cellIs" dxfId="14" priority="3" operator="lessThan">
      <formula>0.2</formula>
    </cfRule>
  </conditionalFormatting>
  <conditionalFormatting sqref="H20">
    <cfRule type="cellIs" dxfId="13" priority="1" operator="lessThan">
      <formula>0.2</formula>
    </cfRule>
  </conditionalFormatting>
  <conditionalFormatting sqref="J20">
    <cfRule type="cellIs" dxfId="12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92D050"/>
  </sheetPr>
  <dimension ref="A1:T47"/>
  <sheetViews>
    <sheetView zoomScale="70" zoomScaleNormal="70" workbookViewId="0">
      <selection activeCell="J8" sqref="J8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4" x14ac:dyDescent="0.2">
      <c r="A1" s="1" t="s">
        <v>0</v>
      </c>
      <c r="B1" s="1"/>
      <c r="H1" s="2"/>
      <c r="I1" s="2"/>
      <c r="J1" s="2"/>
      <c r="N1" s="2" t="s">
        <v>177</v>
      </c>
    </row>
    <row r="2" spans="1:14" x14ac:dyDescent="0.2">
      <c r="B2" t="s">
        <v>1</v>
      </c>
      <c r="C2" s="2"/>
      <c r="D2" s="3" t="s">
        <v>179</v>
      </c>
      <c r="E2" s="3"/>
      <c r="F2" s="3" t="s">
        <v>179</v>
      </c>
      <c r="G2" s="3"/>
      <c r="H2" s="3" t="s">
        <v>179</v>
      </c>
      <c r="I2" s="3"/>
      <c r="J2" s="3" t="s">
        <v>179</v>
      </c>
      <c r="K2" t="s">
        <v>2</v>
      </c>
    </row>
    <row r="3" spans="1:14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4" x14ac:dyDescent="0.2">
      <c r="B4" t="s">
        <v>7</v>
      </c>
      <c r="D4" s="4">
        <v>63</v>
      </c>
      <c r="E4" s="4"/>
      <c r="F4" s="4">
        <v>87</v>
      </c>
      <c r="G4" s="4"/>
      <c r="H4" s="4">
        <v>115</v>
      </c>
      <c r="I4" s="4"/>
      <c r="J4" s="4">
        <v>145</v>
      </c>
      <c r="K4" t="s">
        <v>2</v>
      </c>
    </row>
    <row r="5" spans="1:14" x14ac:dyDescent="0.2">
      <c r="B5" s="2" t="s">
        <v>8</v>
      </c>
      <c r="C5" s="2"/>
      <c r="D5" s="5">
        <f>SUM(D4:D4)</f>
        <v>63</v>
      </c>
      <c r="E5" s="5"/>
      <c r="F5" s="5">
        <f>SUM(F4:F4)</f>
        <v>87</v>
      </c>
      <c r="G5" s="5"/>
      <c r="H5" s="5">
        <f>SUM(H4:H4)</f>
        <v>115</v>
      </c>
      <c r="I5" s="5"/>
      <c r="J5" s="5">
        <f>SUM(J4:J4)</f>
        <v>145</v>
      </c>
    </row>
    <row r="6" spans="1:14" ht="16" thickBot="1" x14ac:dyDescent="0.25"/>
    <row r="7" spans="1:14" x14ac:dyDescent="0.2">
      <c r="B7" s="6"/>
      <c r="C7" s="7"/>
      <c r="D7" s="7"/>
      <c r="E7" s="7"/>
      <c r="F7" s="7"/>
      <c r="G7" s="7"/>
      <c r="H7" s="70"/>
      <c r="I7" s="7"/>
      <c r="J7" s="8"/>
    </row>
    <row r="8" spans="1:14" x14ac:dyDescent="0.2">
      <c r="B8" s="9" t="s">
        <v>9</v>
      </c>
      <c r="C8" s="37"/>
      <c r="J8" s="10"/>
    </row>
    <row r="9" spans="1:14" x14ac:dyDescent="0.2">
      <c r="B9" s="11" t="s">
        <v>7</v>
      </c>
      <c r="D9" s="12">
        <f>+D4</f>
        <v>63</v>
      </c>
      <c r="E9" s="12"/>
      <c r="F9" s="66">
        <f>+F4</f>
        <v>87</v>
      </c>
      <c r="G9" s="12"/>
      <c r="H9" s="12">
        <f>+H4</f>
        <v>115</v>
      </c>
      <c r="I9" s="12"/>
      <c r="J9" s="13">
        <f>+J4</f>
        <v>145</v>
      </c>
    </row>
    <row r="10" spans="1:14" x14ac:dyDescent="0.2">
      <c r="B10" s="11" t="s">
        <v>10</v>
      </c>
      <c r="D10" s="12">
        <f>-D4*0.2</f>
        <v>-12.600000000000001</v>
      </c>
      <c r="E10" s="12"/>
      <c r="F10" s="12">
        <f>-F4*0.2</f>
        <v>-17.400000000000002</v>
      </c>
      <c r="G10" s="12"/>
      <c r="H10" s="12">
        <f>-H4*0.2</f>
        <v>-23</v>
      </c>
      <c r="I10" s="12"/>
      <c r="J10" s="13">
        <f>-J4*0.2</f>
        <v>-29</v>
      </c>
    </row>
    <row r="11" spans="1:14" x14ac:dyDescent="0.2">
      <c r="B11" s="11" t="s">
        <v>11</v>
      </c>
      <c r="D11" s="12">
        <f>-D4*0.09</f>
        <v>-5.67</v>
      </c>
      <c r="E11" s="12"/>
      <c r="F11" s="12">
        <f>-F4*0.09</f>
        <v>-7.83</v>
      </c>
      <c r="G11" s="12"/>
      <c r="H11" s="12">
        <f>-H4*0.09</f>
        <v>-10.35</v>
      </c>
      <c r="I11" s="12"/>
      <c r="J11" s="13">
        <f>-J4*0.09</f>
        <v>-13.049999999999999</v>
      </c>
    </row>
    <row r="12" spans="1:14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4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4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4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4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20" x14ac:dyDescent="0.2">
      <c r="B17" s="11" t="s">
        <v>17</v>
      </c>
      <c r="D17" s="12">
        <f>-D45</f>
        <v>-2.5</v>
      </c>
      <c r="E17" s="12"/>
      <c r="F17" s="12">
        <f>-F45</f>
        <v>-2.5</v>
      </c>
      <c r="G17" s="12"/>
      <c r="H17" s="12">
        <f>-H45</f>
        <v>-2.5</v>
      </c>
      <c r="I17" s="12"/>
      <c r="J17" s="13">
        <f>-J45</f>
        <v>-2.5</v>
      </c>
    </row>
    <row r="18" spans="1:20" x14ac:dyDescent="0.2">
      <c r="B18" s="11" t="s">
        <v>18</v>
      </c>
      <c r="D18" s="12">
        <f>-D36</f>
        <v>-8.83</v>
      </c>
      <c r="E18" s="12"/>
      <c r="F18" s="12">
        <f>-F36</f>
        <v>-16.369999999999997</v>
      </c>
      <c r="G18" s="12"/>
      <c r="H18" s="12">
        <f>-H36</f>
        <v>-24.29</v>
      </c>
      <c r="I18" s="12"/>
      <c r="J18" s="13">
        <f>-J36</f>
        <v>-28.639999999999997</v>
      </c>
    </row>
    <row r="19" spans="1:20" x14ac:dyDescent="0.2">
      <c r="B19" s="11" t="s">
        <v>19</v>
      </c>
      <c r="D19" s="15">
        <f>SUM(D9:D18)</f>
        <v>12.659999999999995</v>
      </c>
      <c r="E19" s="15"/>
      <c r="F19" s="15">
        <f>SUM(F9:F18)</f>
        <v>22.159999999999997</v>
      </c>
      <c r="G19" s="15"/>
      <c r="H19" s="15">
        <f>SUM(H9:H18)</f>
        <v>34.120000000000012</v>
      </c>
      <c r="I19" s="15"/>
      <c r="J19" s="16">
        <f>SUM(J9:J18)</f>
        <v>51.070000000000007</v>
      </c>
    </row>
    <row r="20" spans="1:20" x14ac:dyDescent="0.2">
      <c r="B20" s="11" t="s">
        <v>20</v>
      </c>
      <c r="D20" s="17">
        <f>+D19/D9</f>
        <v>0.20095238095238088</v>
      </c>
      <c r="E20" s="38"/>
      <c r="F20" s="17">
        <f>+F19/F9</f>
        <v>0.25471264367816088</v>
      </c>
      <c r="G20" s="38"/>
      <c r="H20" s="17">
        <f>+H19/H9</f>
        <v>0.29669565217391314</v>
      </c>
      <c r="I20" s="38"/>
      <c r="J20" s="18">
        <f>+J19/J9</f>
        <v>0.35220689655172421</v>
      </c>
    </row>
    <row r="21" spans="1:20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20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20" x14ac:dyDescent="0.2">
      <c r="A24" s="59" t="s">
        <v>180</v>
      </c>
      <c r="B24" s="60" t="s">
        <v>116</v>
      </c>
      <c r="C24" s="58">
        <v>2</v>
      </c>
      <c r="D24" s="64">
        <f>IFERROR(VLOOKUP(B24,'[6]Floral Costs'!B:C,2,FALSE)*C24,0)</f>
        <v>2.42</v>
      </c>
      <c r="E24" s="58">
        <v>4</v>
      </c>
      <c r="F24" s="64">
        <f>IFERROR(VLOOKUP(B24,'[6]Floral Costs'!B:C,2,FALSE)*E24,0)</f>
        <v>4.84</v>
      </c>
      <c r="G24" s="58">
        <v>6</v>
      </c>
      <c r="H24" s="21">
        <f>IFERROR(VLOOKUP(B24,'[6]Floral Costs'!B:C,2,FALSE)*G24,0)</f>
        <v>7.26</v>
      </c>
      <c r="I24" s="58">
        <v>9</v>
      </c>
      <c r="J24" s="21">
        <f>IFERROR(VLOOKUP(B24,'[6]Floral Costs'!B:C,2,FALSE)*I24,0)</f>
        <v>10.89</v>
      </c>
      <c r="K24" t="s">
        <v>2</v>
      </c>
    </row>
    <row r="25" spans="1:20" x14ac:dyDescent="0.2">
      <c r="A25" s="59" t="s">
        <v>153</v>
      </c>
      <c r="B25" s="61" t="s">
        <v>71</v>
      </c>
      <c r="C25" s="58">
        <v>2</v>
      </c>
      <c r="D25" s="64">
        <f>IFERROR(VLOOKUP(B25,'[6]Floral Costs'!B:C,2,FALSE)*C25,0)</f>
        <v>1.44</v>
      </c>
      <c r="E25" s="58">
        <v>4</v>
      </c>
      <c r="F25" s="64">
        <f>IFERROR(VLOOKUP(B25,'[6]Floral Costs'!B:C,2,FALSE)*E25,0)</f>
        <v>2.88</v>
      </c>
      <c r="G25" s="58">
        <v>5</v>
      </c>
      <c r="H25" s="21">
        <f>IFERROR(VLOOKUP(B25,'[6]Floral Costs'!B:C,2,FALSE)*G25,0)</f>
        <v>3.5999999999999996</v>
      </c>
      <c r="I25" s="58">
        <v>5</v>
      </c>
      <c r="J25" s="21">
        <f>IFERROR(VLOOKUP(B25,'[6]Floral Costs'!B:C,2,FALSE)*I25,0)</f>
        <v>3.5999999999999996</v>
      </c>
      <c r="K25" t="s">
        <v>2</v>
      </c>
    </row>
    <row r="26" spans="1:20" x14ac:dyDescent="0.2">
      <c r="A26" s="59" t="s">
        <v>154</v>
      </c>
      <c r="B26" s="61" t="s">
        <v>83</v>
      </c>
      <c r="C26" s="58">
        <v>2</v>
      </c>
      <c r="D26" s="64">
        <f>IFERROR(VLOOKUP(B26,'[6]Floral Costs'!B:C,2,FALSE)*C26,0)</f>
        <v>1.24</v>
      </c>
      <c r="E26" s="58">
        <v>4</v>
      </c>
      <c r="F26" s="64">
        <f>IFERROR(VLOOKUP(B26,'[6]Floral Costs'!B:C,2,FALSE)*E26,0)</f>
        <v>2.48</v>
      </c>
      <c r="G26" s="58">
        <v>5</v>
      </c>
      <c r="H26" s="21">
        <f>IFERROR(VLOOKUP(B26,'[6]Floral Costs'!B:C,2,FALSE)*G26,0)</f>
        <v>3.1</v>
      </c>
      <c r="I26" s="58">
        <v>5</v>
      </c>
      <c r="J26" s="21">
        <f>IFERROR(VLOOKUP(B26,'[6]Floral Costs'!B:C,2,FALSE)*I26,0)</f>
        <v>3.1</v>
      </c>
      <c r="K26" t="s">
        <v>2</v>
      </c>
    </row>
    <row r="27" spans="1:20" x14ac:dyDescent="0.2">
      <c r="A27" s="59" t="s">
        <v>148</v>
      </c>
      <c r="B27" s="62" t="s">
        <v>23</v>
      </c>
      <c r="C27" s="58">
        <v>2</v>
      </c>
      <c r="D27" s="64">
        <f>IFERROR(VLOOKUP(B27,'[6]Floral Costs'!B:C,2,FALSE)*C27,0)</f>
        <v>1.44</v>
      </c>
      <c r="E27" s="58">
        <v>3</v>
      </c>
      <c r="F27" s="64">
        <f>IFERROR(VLOOKUP(B27,'[6]Floral Costs'!B:C,2,FALSE)*E27,0)</f>
        <v>2.16</v>
      </c>
      <c r="G27" s="58">
        <v>4</v>
      </c>
      <c r="H27" s="21">
        <f>IFERROR(VLOOKUP(B27,'[6]Floral Costs'!B:C,2,FALSE)*G27,0)</f>
        <v>2.88</v>
      </c>
      <c r="I27" s="58">
        <v>5</v>
      </c>
      <c r="J27" s="21">
        <f>IFERROR(VLOOKUP(B27,'[6]Floral Costs'!B:C,2,FALSE)*I27,0)</f>
        <v>3.5999999999999996</v>
      </c>
      <c r="K27" t="s">
        <v>2</v>
      </c>
    </row>
    <row r="28" spans="1:20" x14ac:dyDescent="0.2">
      <c r="A28" s="59" t="s">
        <v>85</v>
      </c>
      <c r="B28" s="56" t="s">
        <v>80</v>
      </c>
      <c r="C28" s="58">
        <v>1</v>
      </c>
      <c r="D28" s="21">
        <f>IFERROR(VLOOKUP(B28,'[6]Floral Costs'!B:C,2,FALSE)*C28,0)</f>
        <v>1.72</v>
      </c>
      <c r="E28" s="58">
        <v>2</v>
      </c>
      <c r="F28" s="21">
        <f>IFERROR(VLOOKUP(B28,'[6]Floral Costs'!B:C,2,FALSE)*E28,0)</f>
        <v>3.44</v>
      </c>
      <c r="G28" s="58">
        <v>4</v>
      </c>
      <c r="H28" s="21">
        <f>IFERROR(VLOOKUP(B28,'[6]Floral Costs'!B:C,2,FALSE)*G28,0)</f>
        <v>6.88</v>
      </c>
      <c r="I28" s="58">
        <v>4</v>
      </c>
      <c r="J28" s="21">
        <f>IFERROR(VLOOKUP(B28,'[6]Floral Costs'!B:C,2,FALSE)*I28,0)</f>
        <v>6.88</v>
      </c>
      <c r="K28" t="s">
        <v>2</v>
      </c>
    </row>
    <row r="29" spans="1:20" x14ac:dyDescent="0.2">
      <c r="A29" s="59"/>
      <c r="B29" s="29" t="s">
        <v>145</v>
      </c>
      <c r="C29" s="58">
        <v>3</v>
      </c>
      <c r="D29" s="21">
        <f>IFERROR(VLOOKUP(B29,'[6]Floral Costs'!B:C,2,FALSE)*C29,0)</f>
        <v>0.57000000000000006</v>
      </c>
      <c r="E29" s="58">
        <v>3</v>
      </c>
      <c r="F29" s="21">
        <f>IFERROR(VLOOKUP(B29,'[6]Floral Costs'!B:C,2,FALSE)*E29,0)</f>
        <v>0.57000000000000006</v>
      </c>
      <c r="G29" s="58">
        <v>3</v>
      </c>
      <c r="H29" s="21">
        <f>IFERROR(VLOOKUP(B29,'[6]Floral Costs'!B:C,2,FALSE)*G29,0)</f>
        <v>0.57000000000000006</v>
      </c>
      <c r="I29" s="58">
        <v>3</v>
      </c>
      <c r="J29" s="21">
        <f>IFERROR(VLOOKUP(B29,'[6]Floral Costs'!B:C,2,FALSE)*I29,0)</f>
        <v>0.57000000000000006</v>
      </c>
      <c r="K29" t="s">
        <v>2</v>
      </c>
      <c r="T29" s="2" t="s">
        <v>178</v>
      </c>
    </row>
    <row r="30" spans="1:20" x14ac:dyDescent="0.2">
      <c r="A30" s="59"/>
      <c r="B30" s="29"/>
      <c r="C30" s="58"/>
      <c r="D30" s="21">
        <f>IFERROR(VLOOKUP(B30,'[6]Floral Costs'!B:C,2,FALSE)*C30,0)</f>
        <v>0</v>
      </c>
      <c r="E30" s="58"/>
      <c r="F30" s="21">
        <f>IFERROR(VLOOKUP(B30,'[6]Floral Costs'!B:C,2,FALSE)*E30,0)</f>
        <v>0</v>
      </c>
      <c r="G30" s="58"/>
      <c r="H30" s="21">
        <f>IFERROR(VLOOKUP(B30,'[6]Floral Costs'!B:C,2,FALSE)*G30,0)</f>
        <v>0</v>
      </c>
      <c r="I30" s="58"/>
      <c r="J30" s="21">
        <f>IFERROR(VLOOKUP(B30,'[6]Floral Costs'!B:C,2,FALSE)*I30,0)</f>
        <v>0</v>
      </c>
      <c r="K30" t="s">
        <v>2</v>
      </c>
    </row>
    <row r="31" spans="1:20" x14ac:dyDescent="0.2">
      <c r="A31" s="59"/>
      <c r="B31" s="29"/>
      <c r="C31" s="58"/>
      <c r="D31" s="21">
        <f>IFERROR(VLOOKUP(B31,'[6]Floral Costs'!B:C,2,FALSE)*C31,0)</f>
        <v>0</v>
      </c>
      <c r="E31" s="58"/>
      <c r="F31" s="21">
        <f>IFERROR(VLOOKUP(B31,'[6]Floral Costs'!B:C,2,FALSE)*E31,0)</f>
        <v>0</v>
      </c>
      <c r="G31" s="58"/>
      <c r="H31" s="21">
        <f>IFERROR(VLOOKUP(B31,'[6]Floral Costs'!B:C,2,FALSE)*G31,0)</f>
        <v>0</v>
      </c>
      <c r="I31" s="58"/>
      <c r="J31" s="21">
        <f>IFERROR(VLOOKUP(B31,'[6]Floral Costs'!B:C,2,FALSE)*I31,0)</f>
        <v>0</v>
      </c>
      <c r="K31" t="s">
        <v>2</v>
      </c>
    </row>
    <row r="32" spans="1:20" x14ac:dyDescent="0.2">
      <c r="A32" s="59"/>
      <c r="B32" s="29"/>
      <c r="C32" s="58"/>
      <c r="D32" s="21">
        <f>IFERROR(VLOOKUP(B32,'[6]Floral Costs'!B:C,2,FALSE)*C32,0)</f>
        <v>0</v>
      </c>
      <c r="E32" s="58"/>
      <c r="F32" s="21">
        <f>IFERROR(VLOOKUP(B32,'[6]Floral Costs'!B:C,2,FALSE)*E32,0)</f>
        <v>0</v>
      </c>
      <c r="G32" s="58"/>
      <c r="H32" s="21">
        <f>IFERROR(VLOOKUP(B32,'[6]Floral Costs'!B:C,2,FALSE)*G32,0)</f>
        <v>0</v>
      </c>
      <c r="I32" s="58"/>
      <c r="J32" s="21">
        <f>IFERROR(VLOOKUP(B32,'[6]Floral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IFERROR(VLOOKUP(B33,'[6]Floral Costs'!B:C,2,FALSE)*C33,0)</f>
        <v>0</v>
      </c>
      <c r="E33" s="58"/>
      <c r="F33" s="21">
        <f>IFERROR(VLOOKUP(B33,'[6]Floral Costs'!B:C,2,FALSE)*E33,0)</f>
        <v>0</v>
      </c>
      <c r="G33" s="58"/>
      <c r="H33" s="21">
        <f>IFERROR(VLOOKUP(B33,'[6]Floral Costs'!B:C,2,FALSE)*G33,0)</f>
        <v>0</v>
      </c>
      <c r="I33" s="58"/>
      <c r="J33" s="21">
        <f>IFERROR(VLOOKUP(B33,'[6]Floral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IFERROR(VLOOKUP(B34,'[6]Floral Costs'!B:C,2,FALSE)*C34,0)</f>
        <v>0</v>
      </c>
      <c r="E34" s="58"/>
      <c r="F34" s="21">
        <f>IFERROR(VLOOKUP(B34,'[6]Floral Costs'!B:C,2,FALSE)*E34,0)</f>
        <v>0</v>
      </c>
      <c r="G34" s="58"/>
      <c r="H34" s="21">
        <f>IFERROR(VLOOKUP(B34,'[6]Floral Costs'!B:C,2,FALSE)*G34,0)</f>
        <v>0</v>
      </c>
      <c r="I34" s="58"/>
      <c r="J34" s="21">
        <f>IFERROR(VLOOKUP(B34,'[6]Floral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IFERROR(VLOOKUP(B35,'[6]Floral Costs'!B:C,2,FALSE)*C35,0)</f>
        <v>0</v>
      </c>
      <c r="E35" s="58"/>
      <c r="F35" s="21">
        <f>IFERROR(VLOOKUP(B35,'[6]Floral Costs'!B:C,2,FALSE)*E35,0)</f>
        <v>0</v>
      </c>
      <c r="G35" s="58"/>
      <c r="H35" s="21">
        <f>IFERROR(VLOOKUP(B35,'[6]Floral Costs'!B:C,2,FALSE)*G35,0)</f>
        <v>0</v>
      </c>
      <c r="I35" s="67"/>
      <c r="J35" s="21">
        <f>IFERROR(VLOOKUP(B35,'[6]Floral Costs'!B:C,2,FALSE)*I35,0)</f>
        <v>0</v>
      </c>
      <c r="K35" t="s">
        <v>2</v>
      </c>
    </row>
    <row r="36" spans="1:11" x14ac:dyDescent="0.2">
      <c r="C36" s="55"/>
      <c r="D36" s="15">
        <f>SUM(D24:D35)</f>
        <v>8.83</v>
      </c>
      <c r="E36" s="15"/>
      <c r="F36" s="15">
        <f>SUM(F24:F35)</f>
        <v>16.369999999999997</v>
      </c>
      <c r="G36" s="15"/>
      <c r="H36" s="15">
        <f>SUM(H24:H35)</f>
        <v>24.29</v>
      </c>
      <c r="I36" s="55"/>
      <c r="J36" s="15">
        <f>SUM(J24:J35)</f>
        <v>28.639999999999997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139</v>
      </c>
      <c r="C39" s="58">
        <v>1</v>
      </c>
      <c r="D39" s="23">
        <f>IFERROR(VLOOKUP(B39,'[6]Hardgood Costs'!A:N,14,FALSE)*C39,0)</f>
        <v>2.5</v>
      </c>
      <c r="E39" s="58">
        <v>1</v>
      </c>
      <c r="F39" s="35">
        <f>IFERROR(VLOOKUP(B39,'[6]Hardgood Costs'!A:N,14,FALSE)*E39,0)</f>
        <v>2.5</v>
      </c>
      <c r="G39" s="58">
        <v>1</v>
      </c>
      <c r="H39" s="35">
        <f>IFERROR(VLOOKUP(B39,'[6]Hardgood Costs'!A:N,14,FALSE)*G39,0)</f>
        <v>2.5</v>
      </c>
      <c r="I39" s="58">
        <v>1</v>
      </c>
      <c r="J39" s="35">
        <f>IFERROR(VLOOKUP(B39,'[6]Hardgood Costs'!A:N,14,FALSE)*I39,0)</f>
        <v>2.5</v>
      </c>
      <c r="K39" t="s">
        <v>2</v>
      </c>
    </row>
    <row r="40" spans="1:11" x14ac:dyDescent="0.2">
      <c r="B40" s="29"/>
      <c r="C40" s="58"/>
      <c r="D40" s="23">
        <f>IFERROR(VLOOKUP(B40,'[6]Hardgood Costs'!A:N,14,FALSE)*C40,0)</f>
        <v>0</v>
      </c>
      <c r="E40" s="58"/>
      <c r="F40" s="35">
        <f>IFERROR(VLOOKUP(B40,'[6]Hardgood Costs'!A:N,14,FALSE)*E40,0)</f>
        <v>0</v>
      </c>
      <c r="G40" s="58"/>
      <c r="H40" s="35">
        <f>IFERROR(VLOOKUP(B40,'[6]Hardgood Costs'!A:N,14,FALSE)*G40,0)</f>
        <v>0</v>
      </c>
      <c r="I40" s="58"/>
      <c r="J40" s="35">
        <f>IFERROR(VLOOKUP(B40,'[6]Hardgood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IFERROR(VLOOKUP(B41,'[6]Hardgood Costs'!A:N,14,FALSE)*C41,0)</f>
        <v>0</v>
      </c>
      <c r="E41" s="58"/>
      <c r="F41" s="35">
        <f>IFERROR(VLOOKUP(B41,'[6]Hardgood Costs'!A:N,14,FALSE)*E41,0)</f>
        <v>0</v>
      </c>
      <c r="G41" s="58"/>
      <c r="H41" s="35">
        <f>IFERROR(VLOOKUP(B41,'[6]Hardgood Costs'!A:N,14,FALSE)*G41,0)</f>
        <v>0</v>
      </c>
      <c r="I41" s="58"/>
      <c r="J41" s="35">
        <f>IFERROR(VLOOKUP(B41,'[6]Hardgood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IFERROR(VLOOKUP(B42,'[6]Hardgood Costs'!A:N,14,FALSE)*C42,0)</f>
        <v>0</v>
      </c>
      <c r="E42" s="58"/>
      <c r="F42" s="35">
        <f>IFERROR(VLOOKUP(B42,'[6]Hardgood Costs'!A:N,14,FALSE)*E42,0)</f>
        <v>0</v>
      </c>
      <c r="G42" s="58"/>
      <c r="H42" s="35">
        <f>IFERROR(VLOOKUP(B42,'[6]Hardgood Costs'!A:N,14,FALSE)*G42,0)</f>
        <v>0</v>
      </c>
      <c r="I42" s="58"/>
      <c r="J42" s="35">
        <f>IFERROR(VLOOKUP(B42,'[6]Hardgood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IFERROR(VLOOKUP(B43,'[6]Hardgood Costs'!A:N,14,FALSE)*C43,0)</f>
        <v>0</v>
      </c>
      <c r="E43" s="58"/>
      <c r="F43" s="35">
        <f>IFERROR(VLOOKUP(B43,'[6]Hardgood Costs'!A:N,14,FALSE)*E43,0)</f>
        <v>0</v>
      </c>
      <c r="G43" s="58"/>
      <c r="H43" s="35">
        <f>IFERROR(VLOOKUP(B43,'[6]Hardgood Costs'!A:N,14,FALSE)*G43,0)</f>
        <v>0</v>
      </c>
      <c r="I43" s="58"/>
      <c r="J43" s="35">
        <f>IFERROR(VLOOKUP(B43,'[6]Hardgood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IFERROR(VLOOKUP(B44,'[6]Hardgood Costs'!A:N,14,FALSE)*C44,0)</f>
        <v>0</v>
      </c>
      <c r="E44" s="58"/>
      <c r="F44" s="35">
        <f>IFERROR(VLOOKUP(B44,'[6]Hardgood Costs'!A:N,14,FALSE)*E44,0)</f>
        <v>0</v>
      </c>
      <c r="G44" s="58"/>
      <c r="H44" s="35">
        <f>IFERROR(VLOOKUP(B44,'[6]Hardgood Costs'!A:N,14,FALSE)*G44,0)</f>
        <v>0</v>
      </c>
      <c r="I44" s="67"/>
      <c r="J44" s="35">
        <f>IFERROR(VLOOKUP(B44,'[6]Hardgood Costs'!A:N,14,FALSE)*I44,0)</f>
        <v>0</v>
      </c>
      <c r="K44" t="s">
        <v>2</v>
      </c>
    </row>
    <row r="45" spans="1:11" x14ac:dyDescent="0.2">
      <c r="C45" s="55"/>
      <c r="D45" s="15">
        <f>SUM(D39:D44)</f>
        <v>2.5</v>
      </c>
      <c r="E45" s="15"/>
      <c r="F45" s="15">
        <f>SUM(F39:F44)</f>
        <v>2.5</v>
      </c>
      <c r="G45" s="15"/>
      <c r="H45" s="15">
        <f>SUM(H39:H44)</f>
        <v>2.5</v>
      </c>
      <c r="I45" s="55"/>
      <c r="J45" s="15">
        <f>SUM(J39:J44)</f>
        <v>2.5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11" priority="4" operator="lessThan">
      <formula>0.2</formula>
    </cfRule>
  </conditionalFormatting>
  <conditionalFormatting sqref="F20">
    <cfRule type="cellIs" dxfId="10" priority="3" operator="lessThan">
      <formula>0.2</formula>
    </cfRule>
  </conditionalFormatting>
  <conditionalFormatting sqref="H20">
    <cfRule type="cellIs" dxfId="9" priority="1" operator="lessThan">
      <formula>0.2</formula>
    </cfRule>
  </conditionalFormatting>
  <conditionalFormatting sqref="J20">
    <cfRule type="cellIs" dxfId="8" priority="2" operator="lessThan">
      <formula>0.2</formula>
    </cfRule>
  </conditionalFormatting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92D050"/>
    <pageSetUpPr fitToPage="1"/>
  </sheetPr>
  <dimension ref="A1:N47"/>
  <sheetViews>
    <sheetView zoomScale="70" zoomScaleNormal="70" workbookViewId="0">
      <selection activeCell="D8" sqref="D8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4" x14ac:dyDescent="0.2">
      <c r="A1" s="1" t="s">
        <v>0</v>
      </c>
      <c r="B1" s="1"/>
      <c r="H1" s="2"/>
      <c r="I1" s="2"/>
      <c r="J1" s="2"/>
      <c r="N1" s="2" t="s">
        <v>181</v>
      </c>
    </row>
    <row r="2" spans="1:14" x14ac:dyDescent="0.2">
      <c r="B2" t="s">
        <v>1</v>
      </c>
      <c r="C2" s="2"/>
      <c r="D2" s="3" t="s">
        <v>182</v>
      </c>
      <c r="E2" s="3"/>
      <c r="F2" s="3" t="s">
        <v>182</v>
      </c>
      <c r="G2" s="3"/>
      <c r="H2" s="3" t="s">
        <v>182</v>
      </c>
      <c r="I2" s="3"/>
      <c r="J2" s="3" t="s">
        <v>182</v>
      </c>
      <c r="K2" t="s">
        <v>2</v>
      </c>
    </row>
    <row r="3" spans="1:14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4" x14ac:dyDescent="0.2">
      <c r="B4" t="s">
        <v>7</v>
      </c>
      <c r="D4" s="4">
        <v>63</v>
      </c>
      <c r="E4" s="4"/>
      <c r="F4" s="4">
        <v>0</v>
      </c>
      <c r="G4" s="4"/>
      <c r="H4" s="4">
        <v>0</v>
      </c>
      <c r="I4" s="4"/>
      <c r="J4" s="4">
        <v>0</v>
      </c>
      <c r="K4" t="s">
        <v>2</v>
      </c>
    </row>
    <row r="5" spans="1:14" x14ac:dyDescent="0.2">
      <c r="B5" s="2" t="s">
        <v>8</v>
      </c>
      <c r="C5" s="2"/>
      <c r="D5" s="5">
        <f>SUM(D4:D4)</f>
        <v>63</v>
      </c>
      <c r="E5" s="5"/>
      <c r="F5" s="5">
        <f>SUM(F4:F4)</f>
        <v>0</v>
      </c>
      <c r="G5" s="5"/>
      <c r="H5" s="5">
        <f>SUM(H4:H4)</f>
        <v>0</v>
      </c>
      <c r="I5" s="5"/>
      <c r="J5" s="5">
        <f>SUM(J4:J4)</f>
        <v>0</v>
      </c>
    </row>
    <row r="6" spans="1:14" ht="16" thickBot="1" x14ac:dyDescent="0.25"/>
    <row r="7" spans="1:14" x14ac:dyDescent="0.2">
      <c r="B7" s="6"/>
      <c r="C7" s="7"/>
      <c r="D7" s="7"/>
      <c r="E7" s="7"/>
      <c r="F7" s="7"/>
      <c r="G7" s="7"/>
      <c r="H7" s="7"/>
      <c r="I7" s="7"/>
      <c r="J7" s="8"/>
    </row>
    <row r="8" spans="1:14" x14ac:dyDescent="0.2">
      <c r="B8" s="9" t="s">
        <v>9</v>
      </c>
      <c r="C8" s="37"/>
      <c r="J8" s="10"/>
    </row>
    <row r="9" spans="1:14" x14ac:dyDescent="0.2">
      <c r="B9" s="11" t="s">
        <v>7</v>
      </c>
      <c r="D9" s="12">
        <f>+D4</f>
        <v>63</v>
      </c>
      <c r="E9" s="12"/>
      <c r="F9" s="66">
        <f>+F4</f>
        <v>0</v>
      </c>
      <c r="G9" s="12"/>
      <c r="H9" s="12">
        <f>+H4</f>
        <v>0</v>
      </c>
      <c r="I9" s="12"/>
      <c r="J9" s="13">
        <f>+J4</f>
        <v>0</v>
      </c>
    </row>
    <row r="10" spans="1:14" x14ac:dyDescent="0.2">
      <c r="B10" s="11" t="s">
        <v>10</v>
      </c>
      <c r="D10" s="12">
        <f>-D4*0.2</f>
        <v>-12.600000000000001</v>
      </c>
      <c r="E10" s="12"/>
      <c r="F10" s="12">
        <f>-F4*0.2</f>
        <v>0</v>
      </c>
      <c r="G10" s="12"/>
      <c r="H10" s="12">
        <f>-H4*0.2</f>
        <v>0</v>
      </c>
      <c r="I10" s="12"/>
      <c r="J10" s="13">
        <f>-J4*0.2</f>
        <v>0</v>
      </c>
    </row>
    <row r="11" spans="1:14" x14ac:dyDescent="0.2">
      <c r="B11" s="11" t="s">
        <v>11</v>
      </c>
      <c r="D11" s="12">
        <f>-D4*0.09</f>
        <v>-5.67</v>
      </c>
      <c r="E11" s="12"/>
      <c r="F11" s="12">
        <f>-F4*0.09</f>
        <v>0</v>
      </c>
      <c r="G11" s="12"/>
      <c r="H11" s="12">
        <f>-H4*0.09</f>
        <v>0</v>
      </c>
      <c r="I11" s="12"/>
      <c r="J11" s="13">
        <f>-J4*0.09</f>
        <v>0</v>
      </c>
    </row>
    <row r="12" spans="1:14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4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4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4" x14ac:dyDescent="0.2">
      <c r="B15" s="11" t="s">
        <v>15</v>
      </c>
      <c r="D15" s="12"/>
      <c r="E15" s="12"/>
      <c r="F15" s="12">
        <f>-F9*0.1</f>
        <v>0</v>
      </c>
      <c r="G15" s="12"/>
      <c r="H15" s="12">
        <f>-H9*0.1</f>
        <v>0</v>
      </c>
      <c r="I15" s="12"/>
      <c r="J15" s="13">
        <f>-J9*0.1</f>
        <v>0</v>
      </c>
    </row>
    <row r="16" spans="1:14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-2.83</v>
      </c>
      <c r="E17" s="12"/>
      <c r="F17" s="12">
        <f>-F45</f>
        <v>0</v>
      </c>
      <c r="G17" s="12"/>
      <c r="H17" s="12">
        <f>-H45</f>
        <v>0</v>
      </c>
      <c r="I17" s="12"/>
      <c r="J17" s="13">
        <f>-J45</f>
        <v>0</v>
      </c>
    </row>
    <row r="18" spans="1:11" x14ac:dyDescent="0.2">
      <c r="B18" s="11" t="s">
        <v>18</v>
      </c>
      <c r="D18" s="12">
        <f>-D36</f>
        <v>-8.42</v>
      </c>
      <c r="E18" s="12"/>
      <c r="F18" s="12">
        <f>-F36</f>
        <v>0</v>
      </c>
      <c r="G18" s="12"/>
      <c r="H18" s="12">
        <f>-H36</f>
        <v>0</v>
      </c>
      <c r="I18" s="12"/>
      <c r="J18" s="13">
        <f>-J36</f>
        <v>0</v>
      </c>
    </row>
    <row r="19" spans="1:11" x14ac:dyDescent="0.2">
      <c r="B19" s="11" t="s">
        <v>19</v>
      </c>
      <c r="D19" s="15">
        <f>SUM(D9:D18)</f>
        <v>12.739999999999997</v>
      </c>
      <c r="E19" s="15"/>
      <c r="F19" s="15">
        <f>SUM(F9:F18)</f>
        <v>-20.740000000000002</v>
      </c>
      <c r="G19" s="15"/>
      <c r="H19" s="15">
        <f>SUM(H9:H18)</f>
        <v>-20.740000000000002</v>
      </c>
      <c r="I19" s="15"/>
      <c r="J19" s="16">
        <f>SUM(J9:J18)</f>
        <v>-20.740000000000002</v>
      </c>
    </row>
    <row r="20" spans="1:11" x14ac:dyDescent="0.2">
      <c r="B20" s="11" t="s">
        <v>20</v>
      </c>
      <c r="D20" s="17">
        <f>+D19/D9</f>
        <v>0.20222222222222216</v>
      </c>
      <c r="E20" s="38"/>
      <c r="F20" s="17" t="e">
        <f>+F19/F9</f>
        <v>#DIV/0!</v>
      </c>
      <c r="G20" s="38"/>
      <c r="H20" s="17" t="e">
        <f>+H19/H9</f>
        <v>#DIV/0!</v>
      </c>
      <c r="I20" s="38"/>
      <c r="J20" s="18" t="e">
        <f>+J19/J9</f>
        <v>#DIV/0!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86</v>
      </c>
      <c r="B24" s="60" t="s">
        <v>25</v>
      </c>
      <c r="C24" s="58">
        <v>2</v>
      </c>
      <c r="D24" s="64">
        <f>IFERROR(VLOOKUP(B24,'[6]Floral Costs'!B:C,2,FALSE)*C24,0)</f>
        <v>1.78</v>
      </c>
      <c r="E24" s="58"/>
      <c r="F24" s="64">
        <f>IFERROR(VLOOKUP(B24,'[6]Floral Costs'!B:C,2,FALSE)*E24,0)</f>
        <v>0</v>
      </c>
      <c r="G24" s="58"/>
      <c r="H24" s="21">
        <f>IFERROR(VLOOKUP(B24,'[6]Floral Costs'!B:C,2,FALSE)*G24,0)</f>
        <v>0</v>
      </c>
      <c r="I24" s="58"/>
      <c r="J24" s="21">
        <f>IFERROR(VLOOKUP(B24,'[6]Floral Costs'!B:C,2,FALSE)*I24,0)</f>
        <v>0</v>
      </c>
      <c r="K24" t="s">
        <v>2</v>
      </c>
    </row>
    <row r="25" spans="1:11" x14ac:dyDescent="0.2">
      <c r="A25" s="59" t="s">
        <v>86</v>
      </c>
      <c r="B25" s="61" t="s">
        <v>122</v>
      </c>
      <c r="C25" s="58">
        <v>2</v>
      </c>
      <c r="D25" s="64">
        <f>IFERROR(VLOOKUP(B25,'[6]Floral Costs'!B:C,2,FALSE)*C25,0)</f>
        <v>3.2</v>
      </c>
      <c r="E25" s="58"/>
      <c r="F25" s="64">
        <f>IFERROR(VLOOKUP(B25,'[6]Floral Costs'!B:C,2,FALSE)*E25,0)</f>
        <v>0</v>
      </c>
      <c r="G25" s="58"/>
      <c r="H25" s="21">
        <f>IFERROR(VLOOKUP(B25,'[6]Floral Costs'!B:C,2,FALSE)*G25,0)</f>
        <v>0</v>
      </c>
      <c r="I25" s="58"/>
      <c r="J25" s="21">
        <f>IFERROR(VLOOKUP(B25,'[6]Floral Costs'!B:C,2,FALSE)*I25,0)</f>
        <v>0</v>
      </c>
      <c r="K25" t="s">
        <v>2</v>
      </c>
    </row>
    <row r="26" spans="1:11" x14ac:dyDescent="0.2">
      <c r="A26" s="59" t="s">
        <v>86</v>
      </c>
      <c r="B26" s="61" t="s">
        <v>91</v>
      </c>
      <c r="C26" s="58">
        <v>2</v>
      </c>
      <c r="D26" s="64">
        <f>IFERROR(VLOOKUP(B26,'[6]Floral Costs'!B:C,2,FALSE)*C26,0)</f>
        <v>1.24</v>
      </c>
      <c r="E26" s="58"/>
      <c r="F26" s="64">
        <f>IFERROR(VLOOKUP(B26,'[6]Floral Costs'!B:C,2,FALSE)*E26,0)</f>
        <v>0</v>
      </c>
      <c r="G26" s="58"/>
      <c r="H26" s="21">
        <f>IFERROR(VLOOKUP(B26,'[6]Floral Costs'!B:C,2,FALSE)*G26,0)</f>
        <v>0</v>
      </c>
      <c r="I26" s="58"/>
      <c r="J26" s="21">
        <f>IFERROR(VLOOKUP(B26,'[6]Floral Costs'!B:C,2,FALSE)*I26,0)</f>
        <v>0</v>
      </c>
      <c r="K26" t="s">
        <v>2</v>
      </c>
    </row>
    <row r="27" spans="1:11" x14ac:dyDescent="0.2">
      <c r="A27" s="59" t="s">
        <v>86</v>
      </c>
      <c r="B27" s="62" t="s">
        <v>73</v>
      </c>
      <c r="C27" s="58">
        <v>1</v>
      </c>
      <c r="D27" s="64">
        <f>IFERROR(VLOOKUP(B27,'[6]Floral Costs'!B:C,2,FALSE)*C27,0)</f>
        <v>1.42</v>
      </c>
      <c r="E27" s="58"/>
      <c r="F27" s="64">
        <f>IFERROR(VLOOKUP(B27,'[6]Floral Costs'!B:C,2,FALSE)*E27,0)</f>
        <v>0</v>
      </c>
      <c r="G27" s="58"/>
      <c r="H27" s="21">
        <f>IFERROR(VLOOKUP(B27,'[6]Floral Costs'!B:C,2,FALSE)*G27,0)</f>
        <v>0</v>
      </c>
      <c r="I27" s="58"/>
      <c r="J27" s="21">
        <f>IFERROR(VLOOKUP(B27,'[6]Floral Costs'!B:C,2,FALSE)*I27,0)</f>
        <v>0</v>
      </c>
      <c r="K27" t="s">
        <v>2</v>
      </c>
    </row>
    <row r="28" spans="1:11" x14ac:dyDescent="0.2">
      <c r="A28" s="59"/>
      <c r="B28" s="60" t="s">
        <v>27</v>
      </c>
      <c r="C28" s="58">
        <v>3</v>
      </c>
      <c r="D28" s="21">
        <f>IFERROR(VLOOKUP(B28,'[6]Floral Costs'!B:C,2,FALSE)*C28,0)</f>
        <v>0.78</v>
      </c>
      <c r="E28" s="58"/>
      <c r="F28" s="21">
        <f>IFERROR(VLOOKUP(B28,'[6]Floral Costs'!B:C,2,FALSE)*E28,0)</f>
        <v>0</v>
      </c>
      <c r="G28" s="58"/>
      <c r="H28" s="21">
        <f>IFERROR(VLOOKUP(B28,'[6]Floral Costs'!B:C,2,FALSE)*G28,0)</f>
        <v>0</v>
      </c>
      <c r="I28" s="58"/>
      <c r="J28" s="21">
        <f>IFERROR(VLOOKUP(B28,'[6]Floral Costs'!B:C,2,FALSE)*I28,0)</f>
        <v>0</v>
      </c>
      <c r="K28" t="s">
        <v>2</v>
      </c>
    </row>
    <row r="29" spans="1:11" x14ac:dyDescent="0.2">
      <c r="A29" s="59"/>
      <c r="B29" s="60"/>
      <c r="C29" s="58"/>
      <c r="D29" s="21">
        <f>IFERROR(VLOOKUP(B29,'[6]Floral Costs'!B:C,2,FALSE)*C29,0)</f>
        <v>0</v>
      </c>
      <c r="E29" s="58"/>
      <c r="F29" s="21">
        <f>IFERROR(VLOOKUP(B29,'[6]Floral Costs'!B:C,2,FALSE)*E29,0)</f>
        <v>0</v>
      </c>
      <c r="G29" s="58"/>
      <c r="H29" s="21">
        <f>IFERROR(VLOOKUP(B29,'[6]Floral Costs'!B:C,2,FALSE)*G29,0)</f>
        <v>0</v>
      </c>
      <c r="I29" s="58"/>
      <c r="J29" s="21">
        <f>IFERROR(VLOOKUP(B29,'[6]Floral Costs'!B:C,2,FALSE)*I29,0)</f>
        <v>0</v>
      </c>
      <c r="K29" t="s">
        <v>2</v>
      </c>
    </row>
    <row r="30" spans="1:11" x14ac:dyDescent="0.2">
      <c r="A30" s="59"/>
      <c r="B30" s="68"/>
      <c r="C30" s="58"/>
      <c r="D30" s="21">
        <f>IFERROR(VLOOKUP(B30,'[6]Floral Costs'!B:C,2,FALSE)*C30,0)</f>
        <v>0</v>
      </c>
      <c r="E30" s="58"/>
      <c r="F30" s="21">
        <f>IFERROR(VLOOKUP(B30,'[6]Floral Costs'!B:C,2,FALSE)*E30,0)</f>
        <v>0</v>
      </c>
      <c r="G30" s="58"/>
      <c r="H30" s="21">
        <f>IFERROR(VLOOKUP(B30,'[6]Floral Costs'!B:C,2,FALSE)*G30,0)</f>
        <v>0</v>
      </c>
      <c r="I30" s="58"/>
      <c r="J30" s="21">
        <f>IFERROR(VLOOKUP(B30,'[6]Floral Costs'!B:C,2,FALSE)*I30,0)</f>
        <v>0</v>
      </c>
      <c r="K30" t="s">
        <v>2</v>
      </c>
    </row>
    <row r="31" spans="1:11" x14ac:dyDescent="0.2">
      <c r="A31" s="59"/>
      <c r="B31" s="60"/>
      <c r="C31" s="58"/>
      <c r="D31" s="21">
        <f>IFERROR(VLOOKUP(B31,'[6]Floral Costs'!B:C,2,FALSE)*C31,0)</f>
        <v>0</v>
      </c>
      <c r="E31" s="58"/>
      <c r="F31" s="21">
        <f>IFERROR(VLOOKUP(B31,'[6]Floral Costs'!B:C,2,FALSE)*E31,0)</f>
        <v>0</v>
      </c>
      <c r="G31" s="58"/>
      <c r="H31" s="21">
        <f>IFERROR(VLOOKUP(B31,'[6]Floral Costs'!B:C,2,FALSE)*G31,0)</f>
        <v>0</v>
      </c>
      <c r="I31" s="58"/>
      <c r="J31" s="21">
        <f>IFERROR(VLOOKUP(B31,'[6]Floral Costs'!B:C,2,FALSE)*I31,0)</f>
        <v>0</v>
      </c>
      <c r="K31" t="s">
        <v>2</v>
      </c>
    </row>
    <row r="32" spans="1:11" x14ac:dyDescent="0.2">
      <c r="A32" s="59"/>
      <c r="B32" s="60"/>
      <c r="C32" s="58"/>
      <c r="D32" s="21">
        <f>IFERROR(VLOOKUP(B32,'[6]Floral Costs'!B:C,2,FALSE)*C32,0)</f>
        <v>0</v>
      </c>
      <c r="E32" s="58"/>
      <c r="F32" s="21">
        <f>IFERROR(VLOOKUP(B32,'[6]Floral Costs'!B:C,2,FALSE)*E32,0)</f>
        <v>0</v>
      </c>
      <c r="G32" s="58"/>
      <c r="H32" s="21">
        <f>IFERROR(VLOOKUP(B32,'[6]Floral Costs'!B:C,2,FALSE)*G32,0)</f>
        <v>0</v>
      </c>
      <c r="I32" s="58"/>
      <c r="J32" s="21">
        <f>IFERROR(VLOOKUP(B32,'[6]Floral Costs'!B:C,2,FALSE)*I32,0)</f>
        <v>0</v>
      </c>
      <c r="K32" t="s">
        <v>2</v>
      </c>
    </row>
    <row r="33" spans="1:14" x14ac:dyDescent="0.2">
      <c r="A33" s="59"/>
      <c r="B33" s="60"/>
      <c r="C33" s="58"/>
      <c r="D33" s="21">
        <f>IFERROR(VLOOKUP(B33,'[6]Floral Costs'!B:C,2,FALSE)*C33,0)</f>
        <v>0</v>
      </c>
      <c r="E33" s="58"/>
      <c r="F33" s="21">
        <f>IFERROR(VLOOKUP(B33,'[6]Floral Costs'!B:C,2,FALSE)*E33,0)</f>
        <v>0</v>
      </c>
      <c r="G33" s="58"/>
      <c r="H33" s="21">
        <f>IFERROR(VLOOKUP(B33,'[6]Floral Costs'!B:C,2,FALSE)*G33,0)</f>
        <v>0</v>
      </c>
      <c r="I33" s="58"/>
      <c r="J33" s="21">
        <f>IFERROR(VLOOKUP(B33,'[6]Floral Costs'!B:C,2,FALSE)*I33,0)</f>
        <v>0</v>
      </c>
      <c r="K33" t="s">
        <v>2</v>
      </c>
    </row>
    <row r="34" spans="1:14" x14ac:dyDescent="0.2">
      <c r="A34" s="59"/>
      <c r="B34" s="60"/>
      <c r="C34" s="58"/>
      <c r="D34" s="21">
        <f>IFERROR(VLOOKUP(B34,'[6]Floral Costs'!B:C,2,FALSE)*C34,0)</f>
        <v>0</v>
      </c>
      <c r="E34" s="58"/>
      <c r="F34" s="21">
        <f>IFERROR(VLOOKUP(B34,'[6]Floral Costs'!B:C,2,FALSE)*E34,0)</f>
        <v>0</v>
      </c>
      <c r="G34" s="58"/>
      <c r="H34" s="21">
        <f>IFERROR(VLOOKUP(B34,'[6]Floral Costs'!B:C,2,FALSE)*G34,0)</f>
        <v>0</v>
      </c>
      <c r="I34" s="58"/>
      <c r="J34" s="21">
        <f>IFERROR(VLOOKUP(B34,'[6]Floral Costs'!B:C,2,FALSE)*I34,0)</f>
        <v>0</v>
      </c>
      <c r="K34" t="s">
        <v>2</v>
      </c>
    </row>
    <row r="35" spans="1:14" x14ac:dyDescent="0.2">
      <c r="A35" s="59"/>
      <c r="B35" s="29"/>
      <c r="C35" s="67"/>
      <c r="D35" s="21">
        <f>IFERROR(VLOOKUP(B35,'[6]Floral Costs'!B:C,2,FALSE)*C35,0)</f>
        <v>0</v>
      </c>
      <c r="E35" s="58"/>
      <c r="F35" s="21">
        <f>IFERROR(VLOOKUP(B35,'[6]Floral Costs'!B:C,2,FALSE)*E35,0)</f>
        <v>0</v>
      </c>
      <c r="G35" s="58"/>
      <c r="H35" s="21">
        <f>IFERROR(VLOOKUP(B35,'[6]Floral Costs'!B:C,2,FALSE)*G35,0)</f>
        <v>0</v>
      </c>
      <c r="I35" s="67"/>
      <c r="J35" s="21">
        <f>IFERROR(VLOOKUP(B35,'[6]Floral Costs'!B:C,2,FALSE)*I35,0)</f>
        <v>0</v>
      </c>
      <c r="K35" t="s">
        <v>2</v>
      </c>
    </row>
    <row r="36" spans="1:14" x14ac:dyDescent="0.2">
      <c r="C36" s="55"/>
      <c r="D36" s="15">
        <f>SUM(D24:D35)</f>
        <v>8.42</v>
      </c>
      <c r="E36" s="15"/>
      <c r="F36" s="15">
        <f>SUM(F24:F35)</f>
        <v>0</v>
      </c>
      <c r="G36" s="15"/>
      <c r="H36" s="15">
        <f>SUM(H24:H35)</f>
        <v>0</v>
      </c>
      <c r="I36" s="55"/>
      <c r="J36" s="15">
        <f>SUM(J24:J35)</f>
        <v>0</v>
      </c>
    </row>
    <row r="37" spans="1:14" x14ac:dyDescent="0.2">
      <c r="C37" s="55"/>
      <c r="N37" s="2" t="s">
        <v>178</v>
      </c>
    </row>
    <row r="38" spans="1:14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4" x14ac:dyDescent="0.2">
      <c r="B39" s="29" t="s">
        <v>183</v>
      </c>
      <c r="C39" s="58">
        <v>1</v>
      </c>
      <c r="D39" s="23">
        <f>IFERROR(VLOOKUP(B39,'[6]Hardgood Costs'!A:N,14,FALSE)*C39,0)</f>
        <v>2.5</v>
      </c>
      <c r="E39" s="58"/>
      <c r="F39" s="35">
        <f>IFERROR(VLOOKUP(B39,'[6]Hardgood Costs'!A:N,14,FALSE)*E39,0)</f>
        <v>0</v>
      </c>
      <c r="G39" s="58"/>
      <c r="H39" s="35">
        <f>IFERROR(VLOOKUP(B39,'[6]Hardgood Costs'!A:N,14,FALSE)*G39,0)</f>
        <v>0</v>
      </c>
      <c r="I39" s="58"/>
      <c r="J39" s="35">
        <f>IFERROR(VLOOKUP(B39,'[6]Hardgood Costs'!A:N,14,FALSE)*I39,0)</f>
        <v>0</v>
      </c>
      <c r="K39" t="s">
        <v>2</v>
      </c>
    </row>
    <row r="40" spans="1:14" x14ac:dyDescent="0.2">
      <c r="B40" s="65" t="s">
        <v>108</v>
      </c>
      <c r="C40" s="58">
        <v>0.33</v>
      </c>
      <c r="D40" s="23">
        <f>IFERROR(VLOOKUP(B40,'[6]Hardgood Costs'!A:N,14,FALSE)*C40,0)</f>
        <v>0.33</v>
      </c>
      <c r="E40" s="58"/>
      <c r="F40" s="35">
        <f>IFERROR(VLOOKUP(B40,'[6]Hardgood Costs'!A:N,14,FALSE)*E40,0)</f>
        <v>0</v>
      </c>
      <c r="G40" s="58"/>
      <c r="H40" s="35">
        <f>IFERROR(VLOOKUP(B40,'[6]Hardgood Costs'!A:N,14,FALSE)*G40,0)</f>
        <v>0</v>
      </c>
      <c r="I40" s="58"/>
      <c r="J40" s="35">
        <f>IFERROR(VLOOKUP(B40,'[6]Hardgood Costs'!A:N,14,FALSE)*I40,0)</f>
        <v>0</v>
      </c>
      <c r="K40" t="s">
        <v>2</v>
      </c>
    </row>
    <row r="41" spans="1:14" x14ac:dyDescent="0.2">
      <c r="B41" s="29"/>
      <c r="C41" s="58"/>
      <c r="D41" s="23">
        <f>IFERROR(VLOOKUP(B41,'[6]Hardgood Costs'!A:N,14,FALSE)*C41,0)</f>
        <v>0</v>
      </c>
      <c r="E41" s="58"/>
      <c r="F41" s="35">
        <f>IFERROR(VLOOKUP(B41,'[6]Hardgood Costs'!A:N,14,FALSE)*E41,0)</f>
        <v>0</v>
      </c>
      <c r="G41" s="58"/>
      <c r="H41" s="35">
        <f>IFERROR(VLOOKUP(B41,'[6]Hardgood Costs'!A:N,14,FALSE)*G41,0)</f>
        <v>0</v>
      </c>
      <c r="I41" s="58"/>
      <c r="J41" s="35">
        <f>IFERROR(VLOOKUP(B41,'[6]Hardgood Costs'!A:N,14,FALSE)*I41,0)</f>
        <v>0</v>
      </c>
      <c r="K41" t="s">
        <v>2</v>
      </c>
    </row>
    <row r="42" spans="1:14" x14ac:dyDescent="0.2">
      <c r="B42" s="29"/>
      <c r="C42" s="58"/>
      <c r="D42" s="23">
        <f>IFERROR(VLOOKUP(B42,'[6]Hardgood Costs'!A:N,14,FALSE)*C42,0)</f>
        <v>0</v>
      </c>
      <c r="E42" s="58"/>
      <c r="F42" s="35">
        <f>IFERROR(VLOOKUP(B42,'[6]Hardgood Costs'!A:N,14,FALSE)*E42,0)</f>
        <v>0</v>
      </c>
      <c r="G42" s="58"/>
      <c r="H42" s="35">
        <f>IFERROR(VLOOKUP(B42,'[6]Hardgood Costs'!A:N,14,FALSE)*G42,0)</f>
        <v>0</v>
      </c>
      <c r="I42" s="58"/>
      <c r="J42" s="35">
        <f>IFERROR(VLOOKUP(B42,'[6]Hardgood Costs'!A:N,14,FALSE)*I42,0)</f>
        <v>0</v>
      </c>
      <c r="K42" t="s">
        <v>2</v>
      </c>
    </row>
    <row r="43" spans="1:14" x14ac:dyDescent="0.2">
      <c r="B43" s="29"/>
      <c r="C43" s="58"/>
      <c r="D43" s="23">
        <f>IFERROR(VLOOKUP(B43,'[6]Hardgood Costs'!A:N,14,FALSE)*C43,0)</f>
        <v>0</v>
      </c>
      <c r="E43" s="58"/>
      <c r="F43" s="35">
        <f>IFERROR(VLOOKUP(B43,'[6]Hardgood Costs'!A:N,14,FALSE)*E43,0)</f>
        <v>0</v>
      </c>
      <c r="G43" s="58"/>
      <c r="H43" s="35">
        <f>IFERROR(VLOOKUP(B43,'[6]Hardgood Costs'!A:N,14,FALSE)*G43,0)</f>
        <v>0</v>
      </c>
      <c r="I43" s="58"/>
      <c r="J43" s="35">
        <f>IFERROR(VLOOKUP(B43,'[6]Hardgood Costs'!A:N,14,FALSE)*I43,0)</f>
        <v>0</v>
      </c>
      <c r="K43" t="s">
        <v>2</v>
      </c>
    </row>
    <row r="44" spans="1:14" x14ac:dyDescent="0.2">
      <c r="B44" s="29"/>
      <c r="C44" s="67"/>
      <c r="D44" s="23">
        <f>IFERROR(VLOOKUP(B44,'[6]Hardgood Costs'!A:N,14,FALSE)*C44,0)</f>
        <v>0</v>
      </c>
      <c r="E44" s="58"/>
      <c r="F44" s="35">
        <f>IFERROR(VLOOKUP(B44,'[6]Hardgood Costs'!A:N,14,FALSE)*E44,0)</f>
        <v>0</v>
      </c>
      <c r="G44" s="58"/>
      <c r="H44" s="35">
        <f>IFERROR(VLOOKUP(B44,'[6]Hardgood Costs'!A:N,14,FALSE)*G44,0)</f>
        <v>0</v>
      </c>
      <c r="I44" s="67"/>
      <c r="J44" s="35">
        <f>IFERROR(VLOOKUP(B44,'[6]Hardgood Costs'!A:N,14,FALSE)*I44,0)</f>
        <v>0</v>
      </c>
      <c r="K44" t="s">
        <v>2</v>
      </c>
    </row>
    <row r="45" spans="1:14" x14ac:dyDescent="0.2">
      <c r="C45" s="55"/>
      <c r="D45" s="15">
        <f>SUM(D39:D44)</f>
        <v>2.83</v>
      </c>
      <c r="E45" s="15"/>
      <c r="F45" s="15">
        <f>SUM(F39:F44)</f>
        <v>0</v>
      </c>
      <c r="G45" s="15"/>
      <c r="H45" s="15">
        <f>SUM(H39:H44)</f>
        <v>0</v>
      </c>
      <c r="I45" s="55"/>
      <c r="J45" s="15">
        <f>SUM(J39:J44)</f>
        <v>0</v>
      </c>
    </row>
    <row r="46" spans="1:14" x14ac:dyDescent="0.2">
      <c r="C46" s="55"/>
    </row>
    <row r="47" spans="1:14" x14ac:dyDescent="0.2">
      <c r="C47" s="55"/>
    </row>
  </sheetData>
  <mergeCells count="1">
    <mergeCell ref="D21:J21"/>
  </mergeCells>
  <conditionalFormatting sqref="D20">
    <cfRule type="cellIs" dxfId="7" priority="4" operator="lessThan">
      <formula>0.2</formula>
    </cfRule>
  </conditionalFormatting>
  <conditionalFormatting sqref="F20">
    <cfRule type="cellIs" dxfId="6" priority="3" operator="lessThan">
      <formula>0.2</formula>
    </cfRule>
  </conditionalFormatting>
  <conditionalFormatting sqref="H20">
    <cfRule type="cellIs" dxfId="5" priority="1" operator="lessThan">
      <formula>0.2</formula>
    </cfRule>
  </conditionalFormatting>
  <conditionalFormatting sqref="J20">
    <cfRule type="cellIs" dxfId="4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92D050"/>
    <pageSetUpPr fitToPage="1"/>
  </sheetPr>
  <dimension ref="A1:N47"/>
  <sheetViews>
    <sheetView zoomScale="70" zoomScaleNormal="70" workbookViewId="0">
      <selection activeCell="I31" sqref="I31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4" x14ac:dyDescent="0.2">
      <c r="A1" s="1" t="s">
        <v>0</v>
      </c>
      <c r="B1" s="1"/>
      <c r="H1" s="2"/>
      <c r="I1" s="2"/>
      <c r="J1" s="2"/>
      <c r="N1" s="2"/>
    </row>
    <row r="2" spans="1:14" x14ac:dyDescent="0.2">
      <c r="B2" t="s">
        <v>1</v>
      </c>
      <c r="C2" s="2"/>
      <c r="D2" s="3" t="s">
        <v>182</v>
      </c>
      <c r="E2" s="3"/>
      <c r="F2" s="3" t="s">
        <v>182</v>
      </c>
      <c r="G2" s="3"/>
      <c r="H2" s="3" t="s">
        <v>182</v>
      </c>
      <c r="I2" s="3"/>
      <c r="J2" s="3" t="s">
        <v>182</v>
      </c>
      <c r="K2" t="s">
        <v>2</v>
      </c>
    </row>
    <row r="3" spans="1:14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4" x14ac:dyDescent="0.2">
      <c r="B4" t="s">
        <v>7</v>
      </c>
      <c r="D4" s="4">
        <v>75</v>
      </c>
      <c r="E4" s="4"/>
      <c r="F4" s="4">
        <v>95</v>
      </c>
      <c r="G4" s="4"/>
      <c r="H4" s="4">
        <v>115</v>
      </c>
      <c r="I4" s="4"/>
      <c r="J4" s="4">
        <v>140</v>
      </c>
      <c r="K4" t="s">
        <v>2</v>
      </c>
    </row>
    <row r="5" spans="1:14" x14ac:dyDescent="0.2">
      <c r="B5" s="2" t="s">
        <v>8</v>
      </c>
      <c r="C5" s="2"/>
      <c r="D5" s="5">
        <f>SUM(D4:D4)</f>
        <v>75</v>
      </c>
      <c r="E5" s="5"/>
      <c r="F5" s="5">
        <f>SUM(F4:F4)</f>
        <v>95</v>
      </c>
      <c r="G5" s="5"/>
      <c r="H5" s="5">
        <f>SUM(H4:H4)</f>
        <v>115</v>
      </c>
      <c r="I5" s="5"/>
      <c r="J5" s="5">
        <f>SUM(J4:J4)</f>
        <v>140</v>
      </c>
    </row>
    <row r="6" spans="1:14" ht="16" thickBot="1" x14ac:dyDescent="0.25"/>
    <row r="7" spans="1:14" x14ac:dyDescent="0.2">
      <c r="B7" s="6"/>
      <c r="C7" s="7"/>
      <c r="D7" s="7"/>
      <c r="E7" s="7"/>
      <c r="F7" s="7"/>
      <c r="G7" s="7"/>
      <c r="H7" s="7"/>
      <c r="I7" s="7"/>
      <c r="J7" s="8"/>
    </row>
    <row r="8" spans="1:14" x14ac:dyDescent="0.2">
      <c r="B8" s="9" t="s">
        <v>9</v>
      </c>
      <c r="C8" s="37"/>
      <c r="J8" s="10"/>
    </row>
    <row r="9" spans="1:14" x14ac:dyDescent="0.2">
      <c r="B9" s="11" t="s">
        <v>7</v>
      </c>
      <c r="D9" s="12">
        <f>+D4</f>
        <v>75</v>
      </c>
      <c r="E9" s="12"/>
      <c r="F9" s="66">
        <f>+F4</f>
        <v>95</v>
      </c>
      <c r="G9" s="12"/>
      <c r="H9" s="12">
        <f>+H4</f>
        <v>115</v>
      </c>
      <c r="I9" s="12"/>
      <c r="J9" s="13">
        <f>+J4</f>
        <v>140</v>
      </c>
    </row>
    <row r="10" spans="1:14" x14ac:dyDescent="0.2">
      <c r="B10" s="11" t="s">
        <v>10</v>
      </c>
      <c r="D10" s="12">
        <f>-D4*0.2</f>
        <v>-15</v>
      </c>
      <c r="E10" s="12"/>
      <c r="F10" s="12">
        <f>-F4*0.2</f>
        <v>-19</v>
      </c>
      <c r="G10" s="12"/>
      <c r="H10" s="12">
        <f>-H4*0.2</f>
        <v>-23</v>
      </c>
      <c r="I10" s="12"/>
      <c r="J10" s="13">
        <f>-J4*0.2</f>
        <v>-28</v>
      </c>
    </row>
    <row r="11" spans="1:14" x14ac:dyDescent="0.2">
      <c r="B11" s="11" t="s">
        <v>11</v>
      </c>
      <c r="D11" s="12">
        <f>-D4*0.09</f>
        <v>-6.75</v>
      </c>
      <c r="E11" s="12"/>
      <c r="F11" s="12">
        <f>-F4*0.09</f>
        <v>-8.5499999999999989</v>
      </c>
      <c r="G11" s="12"/>
      <c r="H11" s="12">
        <f>-H4*0.09</f>
        <v>-10.35</v>
      </c>
      <c r="I11" s="12"/>
      <c r="J11" s="13">
        <f>-J4*0.09</f>
        <v>-12.6</v>
      </c>
    </row>
    <row r="12" spans="1:14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4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4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4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4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-6.9</v>
      </c>
      <c r="E17" s="12"/>
      <c r="F17" s="12">
        <f>-F45</f>
        <v>-6.9</v>
      </c>
      <c r="G17" s="12"/>
      <c r="H17" s="12">
        <f>-H45</f>
        <v>-6.9</v>
      </c>
      <c r="I17" s="12"/>
      <c r="J17" s="13">
        <f>-J45</f>
        <v>-6.9</v>
      </c>
    </row>
    <row r="18" spans="1:11" x14ac:dyDescent="0.2">
      <c r="B18" s="11" t="s">
        <v>18</v>
      </c>
      <c r="D18" s="12">
        <f>-D36</f>
        <v>-10.549999999999999</v>
      </c>
      <c r="E18" s="12"/>
      <c r="F18" s="12">
        <f>-F36</f>
        <v>-16.45</v>
      </c>
      <c r="G18" s="12"/>
      <c r="H18" s="12">
        <f>-H36</f>
        <v>-19.009999999999998</v>
      </c>
      <c r="I18" s="12"/>
      <c r="J18" s="13">
        <f>-J36</f>
        <v>-22.21</v>
      </c>
    </row>
    <row r="19" spans="1:11" x14ac:dyDescent="0.2">
      <c r="B19" s="11" t="s">
        <v>19</v>
      </c>
      <c r="D19" s="15">
        <f>SUM(D9:D18)</f>
        <v>15.06</v>
      </c>
      <c r="E19" s="15"/>
      <c r="F19" s="15">
        <f>SUM(F9:F18)</f>
        <v>23.360000000000003</v>
      </c>
      <c r="G19" s="15"/>
      <c r="H19" s="15">
        <f>SUM(H9:H18)</f>
        <v>35.000000000000014</v>
      </c>
      <c r="I19" s="15"/>
      <c r="J19" s="16">
        <f>SUM(J9:J18)</f>
        <v>49.550000000000004</v>
      </c>
    </row>
    <row r="20" spans="1:11" x14ac:dyDescent="0.2">
      <c r="B20" s="11" t="s">
        <v>20</v>
      </c>
      <c r="D20" s="17">
        <f>+D19/D9</f>
        <v>0.20080000000000001</v>
      </c>
      <c r="E20" s="38"/>
      <c r="F20" s="17">
        <f>+F19/F9</f>
        <v>0.2458947368421053</v>
      </c>
      <c r="G20" s="38"/>
      <c r="H20" s="17">
        <f>+H19/H9</f>
        <v>0.30434782608695665</v>
      </c>
      <c r="I20" s="38"/>
      <c r="J20" s="18">
        <f>+J19/J9</f>
        <v>0.35392857142857148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85</v>
      </c>
      <c r="B24" s="60" t="s">
        <v>25</v>
      </c>
      <c r="C24" s="58">
        <v>3</v>
      </c>
      <c r="D24" s="64">
        <f>IFERROR(VLOOKUP(B24,'[6]Floral Costs'!B:C,2,FALSE)*C24,0)</f>
        <v>2.67</v>
      </c>
      <c r="E24" s="58">
        <v>3</v>
      </c>
      <c r="F24" s="64">
        <f>IFERROR(VLOOKUP(B24,'[6]Floral Costs'!B:C,2,FALSE)*E24,0)</f>
        <v>2.67</v>
      </c>
      <c r="G24" s="58">
        <v>3</v>
      </c>
      <c r="H24" s="21">
        <f>IFERROR(VLOOKUP(B24,'[6]Floral Costs'!B:C,2,FALSE)*G24,0)</f>
        <v>2.67</v>
      </c>
      <c r="I24" s="58">
        <v>3</v>
      </c>
      <c r="J24" s="21">
        <f>IFERROR(VLOOKUP(B24,'[6]Floral Costs'!B:C,2,FALSE)*I24,0)</f>
        <v>2.67</v>
      </c>
      <c r="K24" t="s">
        <v>2</v>
      </c>
    </row>
    <row r="25" spans="1:11" x14ac:dyDescent="0.2">
      <c r="A25" s="59" t="s">
        <v>86</v>
      </c>
      <c r="B25" s="61" t="s">
        <v>122</v>
      </c>
      <c r="C25" s="58">
        <v>1</v>
      </c>
      <c r="D25" s="64">
        <f>IFERROR(VLOOKUP(B25,'[6]Floral Costs'!B:C,2,FALSE)*C25,0)</f>
        <v>1.6</v>
      </c>
      <c r="E25" s="58">
        <v>2</v>
      </c>
      <c r="F25" s="64">
        <f>IFERROR(VLOOKUP(B25,'[6]Floral Costs'!B:C,2,FALSE)*E25,0)</f>
        <v>3.2</v>
      </c>
      <c r="G25" s="58">
        <v>3</v>
      </c>
      <c r="H25" s="21">
        <f>IFERROR(VLOOKUP(B25,'[6]Floral Costs'!B:C,2,FALSE)*G25,0)</f>
        <v>4.8000000000000007</v>
      </c>
      <c r="I25" s="58">
        <v>5</v>
      </c>
      <c r="J25" s="21">
        <f>IFERROR(VLOOKUP(B25,'[6]Floral Costs'!B:C,2,FALSE)*I25,0)</f>
        <v>8</v>
      </c>
      <c r="K25" t="s">
        <v>2</v>
      </c>
    </row>
    <row r="26" spans="1:11" x14ac:dyDescent="0.2">
      <c r="A26" s="59" t="s">
        <v>86</v>
      </c>
      <c r="B26" s="61" t="s">
        <v>91</v>
      </c>
      <c r="C26" s="58">
        <v>3</v>
      </c>
      <c r="D26" s="64">
        <f>IFERROR(VLOOKUP(B26,'[6]Floral Costs'!B:C,2,FALSE)*C26,0)</f>
        <v>1.8599999999999999</v>
      </c>
      <c r="E26" s="58">
        <v>3</v>
      </c>
      <c r="F26" s="64">
        <f>IFERROR(VLOOKUP(B26,'[6]Floral Costs'!B:C,2,FALSE)*E26,0)</f>
        <v>1.8599999999999999</v>
      </c>
      <c r="G26" s="58">
        <v>3</v>
      </c>
      <c r="H26" s="21">
        <f>IFERROR(VLOOKUP(B26,'[6]Floral Costs'!B:C,2,FALSE)*G26,0)</f>
        <v>1.8599999999999999</v>
      </c>
      <c r="I26" s="58">
        <v>3</v>
      </c>
      <c r="J26" s="21">
        <f>IFERROR(VLOOKUP(B26,'[6]Floral Costs'!B:C,2,FALSE)*I26,0)</f>
        <v>1.8599999999999999</v>
      </c>
      <c r="K26" t="s">
        <v>2</v>
      </c>
    </row>
    <row r="27" spans="1:11" x14ac:dyDescent="0.2">
      <c r="A27" s="59" t="s">
        <v>86</v>
      </c>
      <c r="B27" s="61" t="s">
        <v>80</v>
      </c>
      <c r="C27" s="58">
        <v>1</v>
      </c>
      <c r="D27" s="64">
        <f>IFERROR(VLOOKUP(B27,'[6]Floral Costs'!B:C,2,FALSE)*C27,0)</f>
        <v>1.72</v>
      </c>
      <c r="E27" s="58">
        <v>2</v>
      </c>
      <c r="F27" s="64">
        <f>IFERROR(VLOOKUP(B27,'[6]Floral Costs'!B:C,2,FALSE)*E27,0)</f>
        <v>3.44</v>
      </c>
      <c r="G27" s="58">
        <v>2</v>
      </c>
      <c r="H27" s="21">
        <f>IFERROR(VLOOKUP(B27,'[6]Floral Costs'!B:C,2,FALSE)*G27,0)</f>
        <v>3.44</v>
      </c>
      <c r="I27" s="58">
        <v>2</v>
      </c>
      <c r="J27" s="21">
        <f>IFERROR(VLOOKUP(B27,'[6]Floral Costs'!B:C,2,FALSE)*I27,0)</f>
        <v>3.44</v>
      </c>
      <c r="K27" t="s">
        <v>2</v>
      </c>
    </row>
    <row r="28" spans="1:11" x14ac:dyDescent="0.2">
      <c r="A28" s="59" t="s">
        <v>85</v>
      </c>
      <c r="B28" s="68" t="s">
        <v>24</v>
      </c>
      <c r="C28" s="58">
        <v>2</v>
      </c>
      <c r="D28" s="21">
        <f>IFERROR(VLOOKUP(B28,'[6]Floral Costs'!B:C,2,FALSE)*C28,0)</f>
        <v>1.92</v>
      </c>
      <c r="E28" s="58">
        <v>2</v>
      </c>
      <c r="F28" s="21">
        <f>IFERROR(VLOOKUP(B28,'[6]Floral Costs'!B:C,2,FALSE)*E28,0)</f>
        <v>1.92</v>
      </c>
      <c r="G28" s="58">
        <v>3</v>
      </c>
      <c r="H28" s="21">
        <f>IFERROR(VLOOKUP(B28,'[6]Floral Costs'!B:C,2,FALSE)*G28,0)</f>
        <v>2.88</v>
      </c>
      <c r="I28" s="58">
        <v>3</v>
      </c>
      <c r="J28" s="21">
        <f>IFERROR(VLOOKUP(B28,'[6]Floral Costs'!B:C,2,FALSE)*I28,0)</f>
        <v>2.88</v>
      </c>
      <c r="K28" t="s">
        <v>2</v>
      </c>
    </row>
    <row r="29" spans="1:11" x14ac:dyDescent="0.2">
      <c r="A29" s="59" t="s">
        <v>154</v>
      </c>
      <c r="B29" s="61" t="s">
        <v>90</v>
      </c>
      <c r="C29" s="58">
        <v>0</v>
      </c>
      <c r="D29" s="21">
        <f>IFERROR(VLOOKUP(B29,'[6]Floral Costs'!B:C,2,FALSE)*C29,0)</f>
        <v>0</v>
      </c>
      <c r="E29" s="58">
        <v>2</v>
      </c>
      <c r="F29" s="21">
        <f>IFERROR(VLOOKUP(B29,'[6]Floral Costs'!B:C,2,FALSE)*E29,0)</f>
        <v>2.58</v>
      </c>
      <c r="G29" s="58">
        <v>2</v>
      </c>
      <c r="H29" s="21">
        <f>IFERROR(VLOOKUP(B29,'[6]Floral Costs'!B:C,2,FALSE)*G29,0)</f>
        <v>2.58</v>
      </c>
      <c r="I29" s="58">
        <v>2</v>
      </c>
      <c r="J29" s="21">
        <f>IFERROR(VLOOKUP(B29,'[6]Floral Costs'!B:C,2,FALSE)*I29,0)</f>
        <v>2.58</v>
      </c>
      <c r="K29" t="s">
        <v>2</v>
      </c>
    </row>
    <row r="30" spans="1:11" x14ac:dyDescent="0.2">
      <c r="A30" s="59"/>
      <c r="B30" s="60" t="s">
        <v>27</v>
      </c>
      <c r="C30" s="58">
        <v>3</v>
      </c>
      <c r="D30" s="21">
        <f>IFERROR(VLOOKUP(B30,'[6]Floral Costs'!B:C,2,FALSE)*C30,0)</f>
        <v>0.78</v>
      </c>
      <c r="E30" s="58">
        <v>3</v>
      </c>
      <c r="F30" s="21">
        <f>IFERROR(VLOOKUP(B30,'[6]Floral Costs'!B:C,2,FALSE)*E30,0)</f>
        <v>0.78</v>
      </c>
      <c r="G30" s="58">
        <v>3</v>
      </c>
      <c r="H30" s="21">
        <f>IFERROR(VLOOKUP(B30,'[6]Floral Costs'!B:C,2,FALSE)*G30,0)</f>
        <v>0.78</v>
      </c>
      <c r="I30" s="58">
        <v>3</v>
      </c>
      <c r="J30" s="21">
        <f>IFERROR(VLOOKUP(B30,'[6]Floral Costs'!B:C,2,FALSE)*I30,0)</f>
        <v>0.78</v>
      </c>
      <c r="K30" t="s">
        <v>2</v>
      </c>
    </row>
    <row r="31" spans="1:11" x14ac:dyDescent="0.2">
      <c r="A31" s="59"/>
      <c r="B31" s="60"/>
      <c r="C31" s="58"/>
      <c r="D31" s="21">
        <f>IFERROR(VLOOKUP(B31,'[6]Floral Costs'!B:C,2,FALSE)*C31,0)</f>
        <v>0</v>
      </c>
      <c r="E31" s="58"/>
      <c r="F31" s="21">
        <f>IFERROR(VLOOKUP(B31,'[6]Floral Costs'!B:C,2,FALSE)*E31,0)</f>
        <v>0</v>
      </c>
      <c r="G31" s="58"/>
      <c r="H31" s="21">
        <f>IFERROR(VLOOKUP(B31,'[6]Floral Costs'!B:C,2,FALSE)*G31,0)</f>
        <v>0</v>
      </c>
      <c r="I31" s="58"/>
      <c r="J31" s="21">
        <f>IFERROR(VLOOKUP(B31,'[6]Floral Costs'!B:C,2,FALSE)*I31,0)</f>
        <v>0</v>
      </c>
      <c r="K31" t="s">
        <v>2</v>
      </c>
    </row>
    <row r="32" spans="1:11" x14ac:dyDescent="0.2">
      <c r="A32" s="59"/>
      <c r="B32" s="60"/>
      <c r="C32" s="58"/>
      <c r="D32" s="21">
        <f>IFERROR(VLOOKUP(B32,'[6]Floral Costs'!B:C,2,FALSE)*C32,0)</f>
        <v>0</v>
      </c>
      <c r="E32" s="58"/>
      <c r="F32" s="21">
        <f>IFERROR(VLOOKUP(B32,'[6]Floral Costs'!B:C,2,FALSE)*E32,0)</f>
        <v>0</v>
      </c>
      <c r="G32" s="58"/>
      <c r="H32" s="21">
        <f>IFERROR(VLOOKUP(B32,'[6]Floral Costs'!B:C,2,FALSE)*G32,0)</f>
        <v>0</v>
      </c>
      <c r="I32" s="58"/>
      <c r="J32" s="21">
        <f>IFERROR(VLOOKUP(B32,'[6]Floral Costs'!B:C,2,FALSE)*I32,0)</f>
        <v>0</v>
      </c>
      <c r="K32" t="s">
        <v>2</v>
      </c>
    </row>
    <row r="33" spans="1:14" x14ac:dyDescent="0.2">
      <c r="A33" s="59"/>
      <c r="B33" s="60"/>
      <c r="C33" s="58"/>
      <c r="D33" s="21">
        <f>IFERROR(VLOOKUP(B33,'[6]Floral Costs'!B:C,2,FALSE)*C33,0)</f>
        <v>0</v>
      </c>
      <c r="E33" s="58"/>
      <c r="F33" s="21">
        <f>IFERROR(VLOOKUP(B33,'[6]Floral Costs'!B:C,2,FALSE)*E33,0)</f>
        <v>0</v>
      </c>
      <c r="G33" s="58"/>
      <c r="H33" s="21">
        <f>IFERROR(VLOOKUP(B33,'[6]Floral Costs'!B:C,2,FALSE)*G33,0)</f>
        <v>0</v>
      </c>
      <c r="I33" s="58"/>
      <c r="J33" s="21">
        <f>IFERROR(VLOOKUP(B33,'[6]Floral Costs'!B:C,2,FALSE)*I33,0)</f>
        <v>0</v>
      </c>
      <c r="K33" t="s">
        <v>2</v>
      </c>
    </row>
    <row r="34" spans="1:14" x14ac:dyDescent="0.2">
      <c r="A34" s="59"/>
      <c r="B34" s="60"/>
      <c r="C34" s="58"/>
      <c r="D34" s="21">
        <f>IFERROR(VLOOKUP(B34,'[6]Floral Costs'!B:C,2,FALSE)*C34,0)</f>
        <v>0</v>
      </c>
      <c r="E34" s="58"/>
      <c r="F34" s="21">
        <f>IFERROR(VLOOKUP(B34,'[6]Floral Costs'!B:C,2,FALSE)*E34,0)</f>
        <v>0</v>
      </c>
      <c r="G34" s="58"/>
      <c r="H34" s="21">
        <f>IFERROR(VLOOKUP(B34,'[6]Floral Costs'!B:C,2,FALSE)*G34,0)</f>
        <v>0</v>
      </c>
      <c r="I34" s="58"/>
      <c r="J34" s="21">
        <f>IFERROR(VLOOKUP(B34,'[6]Floral Costs'!B:C,2,FALSE)*I34,0)</f>
        <v>0</v>
      </c>
      <c r="K34" t="s">
        <v>2</v>
      </c>
    </row>
    <row r="35" spans="1:14" x14ac:dyDescent="0.2">
      <c r="A35" s="59"/>
      <c r="B35" s="29"/>
      <c r="C35" s="67"/>
      <c r="D35" s="21">
        <f>IFERROR(VLOOKUP(B35,'[6]Floral Costs'!B:C,2,FALSE)*C35,0)</f>
        <v>0</v>
      </c>
      <c r="E35" s="58"/>
      <c r="F35" s="21">
        <f>IFERROR(VLOOKUP(B35,'[6]Floral Costs'!B:C,2,FALSE)*E35,0)</f>
        <v>0</v>
      </c>
      <c r="G35" s="58"/>
      <c r="H35" s="21">
        <f>IFERROR(VLOOKUP(B35,'[6]Floral Costs'!B:C,2,FALSE)*G35,0)</f>
        <v>0</v>
      </c>
      <c r="I35" s="67"/>
      <c r="J35" s="21">
        <f>IFERROR(VLOOKUP(B35,'[6]Floral Costs'!B:C,2,FALSE)*I35,0)</f>
        <v>0</v>
      </c>
      <c r="K35" t="s">
        <v>2</v>
      </c>
    </row>
    <row r="36" spans="1:14" x14ac:dyDescent="0.2">
      <c r="C36" s="55"/>
      <c r="D36" s="15">
        <f>SUM(D24:D35)</f>
        <v>10.549999999999999</v>
      </c>
      <c r="E36" s="15"/>
      <c r="F36" s="15">
        <f>SUM(F24:F35)</f>
        <v>16.45</v>
      </c>
      <c r="G36" s="15"/>
      <c r="H36" s="15">
        <f>SUM(H24:H35)</f>
        <v>19.009999999999998</v>
      </c>
      <c r="I36" s="55"/>
      <c r="J36" s="15">
        <f>SUM(J24:J35)</f>
        <v>22.21</v>
      </c>
    </row>
    <row r="37" spans="1:14" x14ac:dyDescent="0.2">
      <c r="C37" s="55"/>
      <c r="N37" s="2"/>
    </row>
    <row r="38" spans="1:14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4" x14ac:dyDescent="0.2">
      <c r="B39" s="22" t="s">
        <v>125</v>
      </c>
      <c r="C39" s="58">
        <v>1</v>
      </c>
      <c r="D39" s="23">
        <f>IFERROR(VLOOKUP(B39,'[6]Hardgood Costs'!A:N,14,FALSE)*C39,0)</f>
        <v>6.9</v>
      </c>
      <c r="E39" s="58">
        <v>1</v>
      </c>
      <c r="F39" s="35">
        <f>IFERROR(VLOOKUP(B39,'[6]Hardgood Costs'!A:N,14,FALSE)*E39,0)</f>
        <v>6.9</v>
      </c>
      <c r="G39" s="58">
        <v>1</v>
      </c>
      <c r="H39" s="35">
        <f>IFERROR(VLOOKUP(B39,'[6]Hardgood Costs'!A:N,14,FALSE)*G39,0)</f>
        <v>6.9</v>
      </c>
      <c r="I39" s="58">
        <v>1</v>
      </c>
      <c r="J39" s="35">
        <f>IFERROR(VLOOKUP(B39,'[6]Hardgood Costs'!A:N,14,FALSE)*I39,0)</f>
        <v>6.9</v>
      </c>
      <c r="K39" t="s">
        <v>2</v>
      </c>
    </row>
    <row r="40" spans="1:14" x14ac:dyDescent="0.2">
      <c r="B40" s="29"/>
      <c r="C40" s="58"/>
      <c r="D40" s="23">
        <f>IFERROR(VLOOKUP(B40,'[6]Hardgood Costs'!A:N,14,FALSE)*C40,0)</f>
        <v>0</v>
      </c>
      <c r="E40" s="58"/>
      <c r="F40" s="35">
        <f>IFERROR(VLOOKUP(B40,'[6]Hardgood Costs'!A:N,14,FALSE)*E40,0)</f>
        <v>0</v>
      </c>
      <c r="G40" s="58"/>
      <c r="H40" s="35">
        <f>IFERROR(VLOOKUP(B40,'[6]Hardgood Costs'!A:N,14,FALSE)*G40,0)</f>
        <v>0</v>
      </c>
      <c r="I40" s="58"/>
      <c r="J40" s="35">
        <f>IFERROR(VLOOKUP(B40,'[6]Hardgood Costs'!A:N,14,FALSE)*I40,0)</f>
        <v>0</v>
      </c>
      <c r="K40" t="s">
        <v>2</v>
      </c>
    </row>
    <row r="41" spans="1:14" x14ac:dyDescent="0.2">
      <c r="B41" s="29"/>
      <c r="C41" s="58"/>
      <c r="D41" s="23">
        <f>IFERROR(VLOOKUP(B41,'[6]Hardgood Costs'!A:N,14,FALSE)*C41,0)</f>
        <v>0</v>
      </c>
      <c r="E41" s="58"/>
      <c r="F41" s="35">
        <f>IFERROR(VLOOKUP(B41,'[6]Hardgood Costs'!A:N,14,FALSE)*E41,0)</f>
        <v>0</v>
      </c>
      <c r="G41" s="58"/>
      <c r="H41" s="35">
        <f>IFERROR(VLOOKUP(B41,'[6]Hardgood Costs'!A:N,14,FALSE)*G41,0)</f>
        <v>0</v>
      </c>
      <c r="I41" s="58"/>
      <c r="J41" s="35">
        <f>IFERROR(VLOOKUP(B41,'[6]Hardgood Costs'!A:N,14,FALSE)*I41,0)</f>
        <v>0</v>
      </c>
      <c r="K41" t="s">
        <v>2</v>
      </c>
    </row>
    <row r="42" spans="1:14" x14ac:dyDescent="0.2">
      <c r="B42" s="29"/>
      <c r="C42" s="58"/>
      <c r="D42" s="23">
        <f>IFERROR(VLOOKUP(B42,'[6]Hardgood Costs'!A:N,14,FALSE)*C42,0)</f>
        <v>0</v>
      </c>
      <c r="E42" s="58"/>
      <c r="F42" s="35">
        <f>IFERROR(VLOOKUP(B42,'[6]Hardgood Costs'!A:N,14,FALSE)*E42,0)</f>
        <v>0</v>
      </c>
      <c r="G42" s="58"/>
      <c r="H42" s="35">
        <f>IFERROR(VLOOKUP(B42,'[6]Hardgood Costs'!A:N,14,FALSE)*G42,0)</f>
        <v>0</v>
      </c>
      <c r="I42" s="58"/>
      <c r="J42" s="35">
        <f>IFERROR(VLOOKUP(B42,'[6]Hardgood Costs'!A:N,14,FALSE)*I42,0)</f>
        <v>0</v>
      </c>
      <c r="K42" t="s">
        <v>2</v>
      </c>
    </row>
    <row r="43" spans="1:14" x14ac:dyDescent="0.2">
      <c r="B43" s="29"/>
      <c r="C43" s="58"/>
      <c r="D43" s="23">
        <f>IFERROR(VLOOKUP(B43,'[6]Hardgood Costs'!A:N,14,FALSE)*C43,0)</f>
        <v>0</v>
      </c>
      <c r="E43" s="58"/>
      <c r="F43" s="35">
        <f>IFERROR(VLOOKUP(B43,'[6]Hardgood Costs'!A:N,14,FALSE)*E43,0)</f>
        <v>0</v>
      </c>
      <c r="G43" s="58"/>
      <c r="H43" s="35">
        <f>IFERROR(VLOOKUP(B43,'[6]Hardgood Costs'!A:N,14,FALSE)*G43,0)</f>
        <v>0</v>
      </c>
      <c r="I43" s="58"/>
      <c r="J43" s="35">
        <f>IFERROR(VLOOKUP(B43,'[6]Hardgood Costs'!A:N,14,FALSE)*I43,0)</f>
        <v>0</v>
      </c>
      <c r="K43" t="s">
        <v>2</v>
      </c>
    </row>
    <row r="44" spans="1:14" x14ac:dyDescent="0.2">
      <c r="B44" s="29"/>
      <c r="C44" s="67"/>
      <c r="D44" s="23">
        <f>IFERROR(VLOOKUP(B44,'[6]Hardgood Costs'!A:N,14,FALSE)*C44,0)</f>
        <v>0</v>
      </c>
      <c r="E44" s="58"/>
      <c r="F44" s="35">
        <f>IFERROR(VLOOKUP(B44,'[6]Hardgood Costs'!A:N,14,FALSE)*E44,0)</f>
        <v>0</v>
      </c>
      <c r="G44" s="58"/>
      <c r="H44" s="35">
        <f>IFERROR(VLOOKUP(B44,'[6]Hardgood Costs'!A:N,14,FALSE)*G44,0)</f>
        <v>0</v>
      </c>
      <c r="I44" s="67"/>
      <c r="J44" s="35">
        <f>IFERROR(VLOOKUP(B44,'[6]Hardgood Costs'!A:N,14,FALSE)*I44,0)</f>
        <v>0</v>
      </c>
      <c r="K44" t="s">
        <v>2</v>
      </c>
    </row>
    <row r="45" spans="1:14" x14ac:dyDescent="0.2">
      <c r="C45" s="55"/>
      <c r="D45" s="15">
        <f>SUM(D39:D44)</f>
        <v>6.9</v>
      </c>
      <c r="E45" s="15"/>
      <c r="F45" s="15">
        <f>SUM(F39:F44)</f>
        <v>6.9</v>
      </c>
      <c r="G45" s="15"/>
      <c r="H45" s="15">
        <f>SUM(H39:H44)</f>
        <v>6.9</v>
      </c>
      <c r="I45" s="55"/>
      <c r="J45" s="15">
        <f>SUM(J39:J44)</f>
        <v>6.9</v>
      </c>
    </row>
    <row r="46" spans="1:14" x14ac:dyDescent="0.2">
      <c r="C46" s="55"/>
    </row>
    <row r="47" spans="1:14" x14ac:dyDescent="0.2">
      <c r="C47" s="55"/>
    </row>
  </sheetData>
  <mergeCells count="1">
    <mergeCell ref="D21:J21"/>
  </mergeCells>
  <conditionalFormatting sqref="D20">
    <cfRule type="cellIs" dxfId="3" priority="4" operator="lessThan">
      <formula>0.2</formula>
    </cfRule>
  </conditionalFormatting>
  <conditionalFormatting sqref="F20">
    <cfRule type="cellIs" dxfId="2" priority="3" operator="lessThan">
      <formula>0.2</formula>
    </cfRule>
  </conditionalFormatting>
  <conditionalFormatting sqref="H20">
    <cfRule type="cellIs" dxfId="1" priority="1" operator="lessThan">
      <formula>0.2</formula>
    </cfRule>
  </conditionalFormatting>
  <conditionalFormatting sqref="J20">
    <cfRule type="cellIs" dxfId="0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N59"/>
  <sheetViews>
    <sheetView workbookViewId="0">
      <pane ySplit="2" topLeftCell="A21" activePane="bottomLeft" state="frozen"/>
      <selection activeCell="S45" sqref="S45"/>
      <selection pane="bottomLeft" activeCell="A31" sqref="A31"/>
    </sheetView>
  </sheetViews>
  <sheetFormatPr baseColWidth="10" defaultColWidth="8.83203125" defaultRowHeight="15" x14ac:dyDescent="0.2"/>
  <cols>
    <col min="1" max="1" width="39.5" bestFit="1" customWidth="1"/>
    <col min="2" max="2" width="34.1640625" bestFit="1" customWidth="1"/>
    <col min="3" max="3" width="9" bestFit="1" customWidth="1"/>
    <col min="4" max="4" width="8.83203125" bestFit="1" customWidth="1"/>
    <col min="5" max="5" width="14.5" bestFit="1" customWidth="1"/>
    <col min="6" max="6" width="15.83203125" customWidth="1"/>
    <col min="7" max="7" width="11" bestFit="1" customWidth="1"/>
    <col min="8" max="8" width="9.5" bestFit="1" customWidth="1"/>
    <col min="9" max="9" width="1.5" customWidth="1"/>
    <col min="13" max="13" width="10.5" bestFit="1" customWidth="1"/>
    <col min="14" max="14" width="8.5" bestFit="1" customWidth="1"/>
  </cols>
  <sheetData>
    <row r="2" spans="1:14" s="2" customFormat="1" ht="42" customHeight="1" x14ac:dyDescent="0.2">
      <c r="A2" s="2" t="s">
        <v>28</v>
      </c>
      <c r="B2" s="2" t="s">
        <v>29</v>
      </c>
      <c r="C2" s="24" t="s">
        <v>59</v>
      </c>
      <c r="D2" s="34" t="s">
        <v>60</v>
      </c>
      <c r="E2" s="34" t="s">
        <v>63</v>
      </c>
      <c r="F2" s="34" t="s">
        <v>61</v>
      </c>
      <c r="G2" s="34" t="s">
        <v>62</v>
      </c>
      <c r="H2" s="2" t="s">
        <v>64</v>
      </c>
      <c r="J2" s="24" t="s">
        <v>65</v>
      </c>
      <c r="K2" s="24" t="s">
        <v>66</v>
      </c>
      <c r="M2" s="2" t="s">
        <v>67</v>
      </c>
      <c r="N2" s="34" t="s">
        <v>68</v>
      </c>
    </row>
    <row r="3" spans="1:14" x14ac:dyDescent="0.2">
      <c r="A3" s="22">
        <v>2201</v>
      </c>
      <c r="B3" t="s">
        <v>30</v>
      </c>
      <c r="C3" s="23">
        <v>72</v>
      </c>
      <c r="D3" s="23">
        <v>18</v>
      </c>
      <c r="E3" s="25">
        <f>+C3+D3</f>
        <v>90</v>
      </c>
      <c r="F3" s="23">
        <v>50.593200000000003</v>
      </c>
      <c r="G3" s="23">
        <v>13.332974999999999</v>
      </c>
      <c r="H3" s="26">
        <f>+F3+G3</f>
        <v>63.926175000000001</v>
      </c>
      <c r="J3" s="12">
        <f t="shared" ref="J3:J22" si="0">+E3-H3</f>
        <v>26.073824999999999</v>
      </c>
      <c r="K3" s="27">
        <f t="shared" ref="K3:K22" si="1">+J3/E3</f>
        <v>0.28970916666666668</v>
      </c>
      <c r="M3" s="36">
        <v>12</v>
      </c>
      <c r="N3" s="35">
        <f>+E3/M3</f>
        <v>7.5</v>
      </c>
    </row>
    <row r="4" spans="1:14" x14ac:dyDescent="0.2">
      <c r="A4" s="22">
        <v>2107</v>
      </c>
      <c r="B4" t="s">
        <v>31</v>
      </c>
      <c r="C4" s="23">
        <v>83.88</v>
      </c>
      <c r="D4" s="23">
        <v>20.97</v>
      </c>
      <c r="E4" s="25">
        <f t="shared" ref="E4:E29" si="2">+C4+D4</f>
        <v>104.85</v>
      </c>
      <c r="F4" s="23">
        <v>73.662000000000006</v>
      </c>
      <c r="G4" s="23">
        <v>10.065425000000001</v>
      </c>
      <c r="H4" s="26">
        <f t="shared" ref="H4:H29" si="3">+F4+G4</f>
        <v>83.727425000000011</v>
      </c>
      <c r="J4" s="12">
        <f t="shared" si="0"/>
        <v>21.122574999999983</v>
      </c>
      <c r="K4" s="27">
        <f t="shared" si="1"/>
        <v>0.2014551740581782</v>
      </c>
      <c r="M4" s="36">
        <v>12</v>
      </c>
      <c r="N4" s="35">
        <f t="shared" ref="N4:N22" si="4">+E4/M4</f>
        <v>8.7374999999999989</v>
      </c>
    </row>
    <row r="5" spans="1:14" x14ac:dyDescent="0.2">
      <c r="A5" s="22">
        <v>685</v>
      </c>
      <c r="B5" t="s">
        <v>32</v>
      </c>
      <c r="C5" s="23">
        <v>105.2</v>
      </c>
      <c r="D5" s="23">
        <v>26.3</v>
      </c>
      <c r="E5" s="25">
        <f t="shared" si="2"/>
        <v>131.5</v>
      </c>
      <c r="F5" s="23">
        <v>61.815600000000003</v>
      </c>
      <c r="G5" s="23">
        <v>15.14955</v>
      </c>
      <c r="H5" s="26">
        <f t="shared" si="3"/>
        <v>76.965150000000008</v>
      </c>
      <c r="J5" s="12">
        <f t="shared" si="0"/>
        <v>54.534849999999992</v>
      </c>
      <c r="K5" s="27">
        <f t="shared" si="1"/>
        <v>0.4147136882129277</v>
      </c>
      <c r="M5" s="36">
        <v>12</v>
      </c>
      <c r="N5" s="35">
        <f t="shared" si="4"/>
        <v>10.958333333333334</v>
      </c>
    </row>
    <row r="6" spans="1:14" x14ac:dyDescent="0.2">
      <c r="A6" s="22">
        <v>1460</v>
      </c>
      <c r="B6" t="s">
        <v>33</v>
      </c>
      <c r="C6" s="23">
        <v>86.35</v>
      </c>
      <c r="D6" s="23">
        <v>21.587499999999999</v>
      </c>
      <c r="E6" s="25">
        <f t="shared" si="2"/>
        <v>107.9375</v>
      </c>
      <c r="F6" s="23">
        <v>52.263599999999997</v>
      </c>
      <c r="G6" s="23">
        <v>10.910875000000001</v>
      </c>
      <c r="H6" s="26">
        <f t="shared" si="3"/>
        <v>63.174475000000001</v>
      </c>
      <c r="J6" s="12">
        <f t="shared" si="0"/>
        <v>44.763024999999999</v>
      </c>
      <c r="K6" s="27">
        <f t="shared" si="1"/>
        <v>0.41471244933410539</v>
      </c>
      <c r="M6" s="36">
        <v>12</v>
      </c>
      <c r="N6" s="35">
        <f t="shared" si="4"/>
        <v>8.9947916666666661</v>
      </c>
    </row>
    <row r="7" spans="1:14" x14ac:dyDescent="0.2">
      <c r="A7" s="28">
        <v>1665</v>
      </c>
      <c r="B7" s="29" t="s">
        <v>34</v>
      </c>
      <c r="C7" s="30">
        <v>85.08</v>
      </c>
      <c r="D7" s="30">
        <v>21.27</v>
      </c>
      <c r="E7" s="31">
        <f t="shared" si="2"/>
        <v>106.35</v>
      </c>
      <c r="F7" s="30">
        <v>28.638000000000002</v>
      </c>
      <c r="G7" s="30">
        <v>13.4358</v>
      </c>
      <c r="H7" s="32">
        <f t="shared" si="3"/>
        <v>42.073800000000006</v>
      </c>
      <c r="I7" s="29"/>
      <c r="J7" s="14">
        <f t="shared" si="0"/>
        <v>64.276199999999989</v>
      </c>
      <c r="K7" s="33">
        <f t="shared" si="1"/>
        <v>0.60438363892806768</v>
      </c>
      <c r="M7" s="36">
        <v>12</v>
      </c>
      <c r="N7" s="35">
        <f t="shared" si="4"/>
        <v>8.8624999999999989</v>
      </c>
    </row>
    <row r="8" spans="1:14" x14ac:dyDescent="0.2">
      <c r="A8" s="22" t="s">
        <v>35</v>
      </c>
      <c r="B8" t="s">
        <v>36</v>
      </c>
      <c r="C8" s="23">
        <v>134.88</v>
      </c>
      <c r="D8" s="23">
        <v>0</v>
      </c>
      <c r="E8" s="25">
        <f t="shared" si="2"/>
        <v>134.88</v>
      </c>
      <c r="F8" s="23">
        <v>60.913399753997538</v>
      </c>
      <c r="G8" s="23">
        <v>10.602399999999999</v>
      </c>
      <c r="H8" s="26">
        <f t="shared" si="3"/>
        <v>71.515799753997541</v>
      </c>
      <c r="J8" s="12">
        <f t="shared" si="0"/>
        <v>63.364200246002454</v>
      </c>
      <c r="K8" s="27">
        <f t="shared" si="1"/>
        <v>0.46978203029361254</v>
      </c>
      <c r="M8" s="36">
        <v>12</v>
      </c>
      <c r="N8" s="35">
        <f t="shared" si="4"/>
        <v>11.24</v>
      </c>
    </row>
    <row r="9" spans="1:14" x14ac:dyDescent="0.2">
      <c r="A9" s="22" t="s">
        <v>37</v>
      </c>
      <c r="B9" t="s">
        <v>38</v>
      </c>
      <c r="C9" s="23">
        <v>64.94</v>
      </c>
      <c r="D9" s="23">
        <v>0</v>
      </c>
      <c r="E9" s="25">
        <f t="shared" si="2"/>
        <v>64.94</v>
      </c>
      <c r="F9" s="23">
        <v>24.6</v>
      </c>
      <c r="G9" s="23">
        <v>10.910875000000001</v>
      </c>
      <c r="H9" s="26">
        <f t="shared" si="3"/>
        <v>35.510874999999999</v>
      </c>
      <c r="J9" s="12">
        <f t="shared" si="0"/>
        <v>29.429124999999999</v>
      </c>
      <c r="K9" s="27">
        <f t="shared" si="1"/>
        <v>0.45317408376963353</v>
      </c>
      <c r="M9" s="36">
        <v>6</v>
      </c>
      <c r="N9" s="35">
        <f t="shared" si="4"/>
        <v>10.823333333333332</v>
      </c>
    </row>
    <row r="10" spans="1:14" x14ac:dyDescent="0.2">
      <c r="A10" s="22" t="s">
        <v>39</v>
      </c>
      <c r="B10" t="s">
        <v>40</v>
      </c>
      <c r="C10" s="23">
        <v>82.84</v>
      </c>
      <c r="D10" s="23">
        <v>0</v>
      </c>
      <c r="E10" s="25">
        <f t="shared" si="2"/>
        <v>82.84</v>
      </c>
      <c r="F10" s="23">
        <v>31.2</v>
      </c>
      <c r="G10" s="23">
        <v>10.910875000000001</v>
      </c>
      <c r="H10" s="26">
        <f t="shared" si="3"/>
        <v>42.110875</v>
      </c>
      <c r="J10" s="12">
        <f t="shared" si="0"/>
        <v>40.729125000000003</v>
      </c>
      <c r="K10" s="27">
        <f t="shared" si="1"/>
        <v>0.49166012795750846</v>
      </c>
      <c r="M10" s="36">
        <v>12</v>
      </c>
      <c r="N10" s="35">
        <f t="shared" si="4"/>
        <v>6.9033333333333333</v>
      </c>
    </row>
    <row r="11" spans="1:14" x14ac:dyDescent="0.2">
      <c r="A11" s="22" t="s">
        <v>41</v>
      </c>
      <c r="B11" t="s">
        <v>42</v>
      </c>
      <c r="C11" s="23">
        <v>71.260000000000005</v>
      </c>
      <c r="D11" s="23">
        <v>0</v>
      </c>
      <c r="E11" s="25">
        <f t="shared" si="2"/>
        <v>71.260000000000005</v>
      </c>
      <c r="F11" s="23">
        <v>30</v>
      </c>
      <c r="G11" s="23">
        <v>13.66</v>
      </c>
      <c r="H11" s="26">
        <f t="shared" si="3"/>
        <v>43.66</v>
      </c>
      <c r="J11" s="12">
        <f t="shared" si="0"/>
        <v>27.600000000000009</v>
      </c>
      <c r="K11" s="27">
        <f t="shared" si="1"/>
        <v>0.38731406118439526</v>
      </c>
      <c r="M11" s="36">
        <v>6</v>
      </c>
      <c r="N11" s="35">
        <f t="shared" si="4"/>
        <v>11.876666666666667</v>
      </c>
    </row>
    <row r="12" spans="1:14" x14ac:dyDescent="0.2">
      <c r="A12" s="22" t="s">
        <v>43</v>
      </c>
      <c r="B12" t="s">
        <v>44</v>
      </c>
      <c r="C12" s="23">
        <v>61.43</v>
      </c>
      <c r="D12" s="23">
        <v>0</v>
      </c>
      <c r="E12" s="25">
        <f t="shared" si="2"/>
        <v>61.43</v>
      </c>
      <c r="F12" s="23">
        <v>38.537999999999997</v>
      </c>
      <c r="G12" s="23">
        <v>13.332974999999999</v>
      </c>
      <c r="H12" s="26">
        <f t="shared" si="3"/>
        <v>51.870974999999994</v>
      </c>
      <c r="J12" s="12">
        <f t="shared" si="0"/>
        <v>9.5590250000000054</v>
      </c>
      <c r="K12" s="27">
        <f t="shared" si="1"/>
        <v>0.155608416083347</v>
      </c>
      <c r="M12" s="36">
        <v>12</v>
      </c>
      <c r="N12" s="35">
        <f t="shared" si="4"/>
        <v>5.1191666666666666</v>
      </c>
    </row>
    <row r="13" spans="1:14" x14ac:dyDescent="0.2">
      <c r="A13" s="22" t="s">
        <v>45</v>
      </c>
      <c r="B13" t="s">
        <v>46</v>
      </c>
      <c r="C13" s="23">
        <v>88.88</v>
      </c>
      <c r="D13" s="23">
        <v>0</v>
      </c>
      <c r="E13" s="25">
        <f t="shared" si="2"/>
        <v>88.88</v>
      </c>
      <c r="F13" s="23">
        <v>57.973199999999999</v>
      </c>
      <c r="G13" s="23">
        <v>9.8254999999999999</v>
      </c>
      <c r="H13" s="26">
        <f t="shared" si="3"/>
        <v>67.798699999999997</v>
      </c>
      <c r="J13" s="12">
        <f t="shared" si="0"/>
        <v>21.081299999999999</v>
      </c>
      <c r="K13" s="27">
        <f t="shared" si="1"/>
        <v>0.23718834383438345</v>
      </c>
      <c r="M13" s="36">
        <v>12</v>
      </c>
      <c r="N13" s="35">
        <f t="shared" si="4"/>
        <v>7.4066666666666663</v>
      </c>
    </row>
    <row r="14" spans="1:14" x14ac:dyDescent="0.2">
      <c r="A14" s="22">
        <v>2221</v>
      </c>
      <c r="B14" t="s">
        <v>47</v>
      </c>
      <c r="C14" s="23">
        <v>80</v>
      </c>
      <c r="D14" s="23">
        <v>20</v>
      </c>
      <c r="E14" s="25">
        <f t="shared" si="2"/>
        <v>100</v>
      </c>
      <c r="F14" s="23">
        <v>53.485199999999999</v>
      </c>
      <c r="G14" s="23">
        <v>11.94</v>
      </c>
      <c r="H14" s="26">
        <f t="shared" si="3"/>
        <v>65.425200000000004</v>
      </c>
      <c r="J14" s="12">
        <f t="shared" si="0"/>
        <v>34.574799999999996</v>
      </c>
      <c r="K14" s="27">
        <f t="shared" si="1"/>
        <v>0.34574799999999994</v>
      </c>
      <c r="M14" s="36">
        <v>12</v>
      </c>
      <c r="N14" s="35">
        <f t="shared" si="4"/>
        <v>8.3333333333333339</v>
      </c>
    </row>
    <row r="15" spans="1:14" x14ac:dyDescent="0.2">
      <c r="A15" s="22">
        <v>2321</v>
      </c>
      <c r="B15" t="s">
        <v>48</v>
      </c>
      <c r="C15" s="23">
        <v>80</v>
      </c>
      <c r="D15" s="23">
        <v>20</v>
      </c>
      <c r="E15" s="25">
        <f t="shared" si="2"/>
        <v>100</v>
      </c>
      <c r="F15" s="23">
        <v>27.6</v>
      </c>
      <c r="G15" s="23">
        <v>11.939124999999999</v>
      </c>
      <c r="H15" s="26">
        <f t="shared" si="3"/>
        <v>39.539124999999999</v>
      </c>
      <c r="J15" s="12">
        <f t="shared" si="0"/>
        <v>60.460875000000001</v>
      </c>
      <c r="K15" s="27">
        <f t="shared" si="1"/>
        <v>0.60460875000000003</v>
      </c>
      <c r="M15" s="36">
        <v>12</v>
      </c>
      <c r="N15" s="35">
        <f t="shared" si="4"/>
        <v>8.3333333333333339</v>
      </c>
    </row>
    <row r="16" spans="1:14" x14ac:dyDescent="0.2">
      <c r="A16" s="22">
        <v>2223</v>
      </c>
      <c r="B16" t="s">
        <v>49</v>
      </c>
      <c r="C16" s="23">
        <v>89</v>
      </c>
      <c r="D16" s="23">
        <v>22.25</v>
      </c>
      <c r="E16" s="25">
        <f t="shared" si="2"/>
        <v>111.25</v>
      </c>
      <c r="F16" s="23">
        <v>40.5426</v>
      </c>
      <c r="G16" s="23">
        <v>11.939124999999999</v>
      </c>
      <c r="H16" s="26">
        <f t="shared" si="3"/>
        <v>52.481724999999997</v>
      </c>
      <c r="J16" s="12">
        <f t="shared" si="0"/>
        <v>58.768275000000003</v>
      </c>
      <c r="K16" s="27">
        <f t="shared" si="1"/>
        <v>0.52825415730337077</v>
      </c>
      <c r="M16" s="36">
        <v>12</v>
      </c>
      <c r="N16" s="35">
        <f t="shared" si="4"/>
        <v>9.2708333333333339</v>
      </c>
    </row>
    <row r="17" spans="1:14" x14ac:dyDescent="0.2">
      <c r="A17" s="22">
        <v>2105</v>
      </c>
      <c r="B17" t="s">
        <v>50</v>
      </c>
      <c r="C17" s="23">
        <v>119.88</v>
      </c>
      <c r="D17" s="23">
        <v>29.97</v>
      </c>
      <c r="E17" s="25">
        <f t="shared" si="2"/>
        <v>149.85</v>
      </c>
      <c r="F17" s="23">
        <v>86.18</v>
      </c>
      <c r="G17" s="23">
        <v>12.43</v>
      </c>
      <c r="H17" s="26">
        <f t="shared" si="3"/>
        <v>98.610000000000014</v>
      </c>
      <c r="J17" s="12">
        <f t="shared" si="0"/>
        <v>51.239999999999981</v>
      </c>
      <c r="K17" s="27">
        <f t="shared" si="1"/>
        <v>0.34194194194194183</v>
      </c>
      <c r="M17" s="36">
        <v>12</v>
      </c>
      <c r="N17" s="35">
        <f t="shared" si="4"/>
        <v>12.487499999999999</v>
      </c>
    </row>
    <row r="18" spans="1:14" x14ac:dyDescent="0.2">
      <c r="A18" s="22">
        <v>2106</v>
      </c>
      <c r="B18" t="s">
        <v>51</v>
      </c>
      <c r="C18" s="23">
        <v>107.88</v>
      </c>
      <c r="D18" s="23">
        <v>26.97</v>
      </c>
      <c r="E18" s="25">
        <f t="shared" si="2"/>
        <v>134.85</v>
      </c>
      <c r="F18" s="23">
        <v>53.61</v>
      </c>
      <c r="G18" s="23">
        <v>14.58</v>
      </c>
      <c r="H18" s="26">
        <f t="shared" si="3"/>
        <v>68.19</v>
      </c>
      <c r="J18" s="12">
        <f t="shared" si="0"/>
        <v>66.66</v>
      </c>
      <c r="K18" s="27">
        <f t="shared" si="1"/>
        <v>0.49432703003337042</v>
      </c>
      <c r="M18" s="36">
        <v>12</v>
      </c>
      <c r="N18" s="35">
        <f t="shared" si="4"/>
        <v>11.237499999999999</v>
      </c>
    </row>
    <row r="19" spans="1:14" x14ac:dyDescent="0.2">
      <c r="A19" s="22">
        <v>2231</v>
      </c>
      <c r="B19" t="s">
        <v>52</v>
      </c>
      <c r="C19" s="23">
        <v>107.88</v>
      </c>
      <c r="D19" s="23">
        <v>26.97</v>
      </c>
      <c r="E19" s="25">
        <f t="shared" si="2"/>
        <v>134.85</v>
      </c>
      <c r="F19" s="23">
        <v>55.645000000000003</v>
      </c>
      <c r="G19" s="23">
        <v>12.0191</v>
      </c>
      <c r="H19" s="26">
        <f t="shared" si="3"/>
        <v>67.664100000000005</v>
      </c>
      <c r="J19" s="12">
        <f t="shared" si="0"/>
        <v>67.18589999999999</v>
      </c>
      <c r="K19" s="27">
        <f t="shared" si="1"/>
        <v>0.49822691879866515</v>
      </c>
      <c r="M19" s="36">
        <v>12</v>
      </c>
      <c r="N19" s="35">
        <f t="shared" si="4"/>
        <v>11.237499999999999</v>
      </c>
    </row>
    <row r="20" spans="1:14" x14ac:dyDescent="0.2">
      <c r="A20" s="22">
        <v>2232</v>
      </c>
      <c r="B20" t="s">
        <v>53</v>
      </c>
      <c r="C20" s="23">
        <v>127.322</v>
      </c>
      <c r="D20" s="23">
        <v>31.830500000000001</v>
      </c>
      <c r="E20" s="25">
        <f t="shared" si="2"/>
        <v>159.1525</v>
      </c>
      <c r="F20" s="23">
        <v>51.74</v>
      </c>
      <c r="G20" s="23">
        <v>10.431025000000002</v>
      </c>
      <c r="H20" s="26">
        <f t="shared" si="3"/>
        <v>62.171025</v>
      </c>
      <c r="J20" s="12">
        <f t="shared" si="0"/>
        <v>96.981475000000003</v>
      </c>
      <c r="K20" s="27">
        <f t="shared" si="1"/>
        <v>0.60936193273746875</v>
      </c>
      <c r="M20" s="36">
        <v>12</v>
      </c>
      <c r="N20" s="35">
        <f t="shared" si="4"/>
        <v>13.262708333333334</v>
      </c>
    </row>
    <row r="21" spans="1:14" x14ac:dyDescent="0.2">
      <c r="A21" s="22">
        <v>2233</v>
      </c>
      <c r="B21" t="s">
        <v>54</v>
      </c>
      <c r="C21" s="23">
        <v>107.88</v>
      </c>
      <c r="D21" s="23">
        <v>26.97</v>
      </c>
      <c r="E21" s="25">
        <f t="shared" si="2"/>
        <v>134.85</v>
      </c>
      <c r="F21" s="23">
        <v>48.325000000000003</v>
      </c>
      <c r="G21" s="23">
        <v>11.94</v>
      </c>
      <c r="H21" s="26">
        <f t="shared" si="3"/>
        <v>60.265000000000001</v>
      </c>
      <c r="J21" s="12">
        <f t="shared" si="0"/>
        <v>74.584999999999994</v>
      </c>
      <c r="K21" s="27">
        <f t="shared" si="1"/>
        <v>0.55309603262884688</v>
      </c>
      <c r="M21" s="36">
        <v>12</v>
      </c>
      <c r="N21" s="35">
        <f t="shared" si="4"/>
        <v>11.237499999999999</v>
      </c>
    </row>
    <row r="22" spans="1:14" x14ac:dyDescent="0.2">
      <c r="A22" s="22">
        <v>2370</v>
      </c>
      <c r="B22" t="s">
        <v>55</v>
      </c>
      <c r="C22" s="23">
        <v>99.99</v>
      </c>
      <c r="D22" s="23">
        <v>24.997499999999999</v>
      </c>
      <c r="E22" s="25">
        <f t="shared" si="2"/>
        <v>124.9875</v>
      </c>
      <c r="F22" s="23">
        <v>53.64</v>
      </c>
      <c r="G22" s="23">
        <v>10.431025000000002</v>
      </c>
      <c r="H22" s="26">
        <f t="shared" si="3"/>
        <v>64.071025000000006</v>
      </c>
      <c r="J22" s="12">
        <f t="shared" si="0"/>
        <v>60.916474999999991</v>
      </c>
      <c r="K22" s="27">
        <f t="shared" si="1"/>
        <v>0.48738053805380532</v>
      </c>
      <c r="M22" s="36">
        <v>12</v>
      </c>
      <c r="N22" s="35">
        <f t="shared" si="4"/>
        <v>10.415625</v>
      </c>
    </row>
    <row r="23" spans="1:14" x14ac:dyDescent="0.2">
      <c r="A23" s="22">
        <v>2304</v>
      </c>
      <c r="B23" t="s">
        <v>112</v>
      </c>
      <c r="C23" s="35">
        <v>43.72</v>
      </c>
      <c r="D23" s="35">
        <f>+C23*0.25</f>
        <v>10.93</v>
      </c>
      <c r="E23" s="57">
        <f t="shared" si="2"/>
        <v>54.65</v>
      </c>
      <c r="F23" s="35">
        <v>32.28</v>
      </c>
      <c r="G23" s="35">
        <v>10.07</v>
      </c>
      <c r="H23" s="26">
        <f t="shared" si="3"/>
        <v>42.35</v>
      </c>
      <c r="J23" s="12">
        <f t="shared" ref="J23:J24" si="5">+E23-H23</f>
        <v>12.299999999999997</v>
      </c>
      <c r="K23" s="27">
        <f t="shared" ref="K23:K24" si="6">+J23/E23</f>
        <v>0.22506861848124424</v>
      </c>
      <c r="M23" s="36">
        <v>12</v>
      </c>
      <c r="N23" s="35">
        <f t="shared" ref="N23:N24" si="7">+E23/M23</f>
        <v>4.5541666666666663</v>
      </c>
    </row>
    <row r="24" spans="1:14" x14ac:dyDescent="0.2">
      <c r="A24" s="22">
        <v>2302</v>
      </c>
      <c r="B24" t="s">
        <v>113</v>
      </c>
      <c r="C24" s="35">
        <v>46.1</v>
      </c>
      <c r="D24" s="35">
        <f>+C24*0.25</f>
        <v>11.525</v>
      </c>
      <c r="E24" s="57">
        <f t="shared" si="2"/>
        <v>57.625</v>
      </c>
      <c r="F24" s="35">
        <v>31.08</v>
      </c>
      <c r="G24" s="35">
        <v>10.91</v>
      </c>
      <c r="H24" s="26">
        <f t="shared" si="3"/>
        <v>41.989999999999995</v>
      </c>
      <c r="J24" s="12">
        <f t="shared" si="5"/>
        <v>15.635000000000005</v>
      </c>
      <c r="K24" s="27">
        <f t="shared" si="6"/>
        <v>0.27132321041214758</v>
      </c>
      <c r="M24" s="36">
        <v>12</v>
      </c>
      <c r="N24" s="35">
        <f t="shared" si="7"/>
        <v>4.802083333333333</v>
      </c>
    </row>
    <row r="25" spans="1:14" x14ac:dyDescent="0.2">
      <c r="A25" s="22"/>
      <c r="C25" s="23"/>
      <c r="D25" s="23"/>
      <c r="E25" s="25"/>
      <c r="F25" s="23"/>
      <c r="G25" s="23"/>
      <c r="H25" s="26"/>
      <c r="J25" s="12"/>
      <c r="K25" s="27"/>
      <c r="M25" s="36"/>
      <c r="N25" s="35"/>
    </row>
    <row r="26" spans="1:14" x14ac:dyDescent="0.2">
      <c r="A26" s="22"/>
      <c r="C26" s="23"/>
      <c r="D26" s="23"/>
      <c r="E26" s="25"/>
      <c r="F26" s="23"/>
      <c r="G26" s="23"/>
      <c r="H26" s="26"/>
      <c r="J26" s="12"/>
      <c r="K26" s="27"/>
    </row>
    <row r="27" spans="1:14" x14ac:dyDescent="0.2">
      <c r="A27" s="22">
        <v>2109</v>
      </c>
      <c r="B27" t="s">
        <v>56</v>
      </c>
      <c r="C27" s="23">
        <v>28.25</v>
      </c>
      <c r="D27" s="23">
        <v>0</v>
      </c>
      <c r="E27" s="25">
        <f t="shared" si="2"/>
        <v>28.25</v>
      </c>
      <c r="F27" s="23">
        <v>20.05</v>
      </c>
      <c r="G27" s="23">
        <v>9.0371749999999995</v>
      </c>
      <c r="H27" s="26">
        <f t="shared" si="3"/>
        <v>29.087175000000002</v>
      </c>
      <c r="J27" s="12">
        <f>+E27-H27</f>
        <v>-0.837175000000002</v>
      </c>
      <c r="K27" s="27">
        <f>+J27/E27</f>
        <v>-2.9634513274336353E-2</v>
      </c>
    </row>
    <row r="28" spans="1:14" x14ac:dyDescent="0.2">
      <c r="A28" s="22">
        <v>2110</v>
      </c>
      <c r="B28" t="s">
        <v>57</v>
      </c>
      <c r="C28" s="23">
        <v>85.5</v>
      </c>
      <c r="D28" s="23">
        <v>0</v>
      </c>
      <c r="E28" s="25">
        <f t="shared" si="2"/>
        <v>85.5</v>
      </c>
      <c r="F28" s="23">
        <v>76.849999999999994</v>
      </c>
      <c r="G28" s="23">
        <v>14.566875</v>
      </c>
      <c r="H28" s="26">
        <f t="shared" si="3"/>
        <v>91.41687499999999</v>
      </c>
      <c r="J28" s="12">
        <f>+E28-H28</f>
        <v>-5.9168749999999903</v>
      </c>
      <c r="K28" s="27">
        <f>+J28/E28</f>
        <v>-6.9203216374268892E-2</v>
      </c>
    </row>
    <row r="29" spans="1:14" x14ac:dyDescent="0.2">
      <c r="A29" s="22">
        <v>2062</v>
      </c>
      <c r="B29" t="s">
        <v>58</v>
      </c>
      <c r="C29" s="23">
        <v>27.4</v>
      </c>
      <c r="D29" s="23">
        <v>0</v>
      </c>
      <c r="E29" s="25">
        <f t="shared" si="2"/>
        <v>27.4</v>
      </c>
      <c r="F29" s="23">
        <v>35.848799999999997</v>
      </c>
      <c r="G29" s="23">
        <v>9.0399999999999991</v>
      </c>
      <c r="H29" s="26">
        <f t="shared" si="3"/>
        <v>44.888799999999996</v>
      </c>
      <c r="J29" s="12">
        <f>+E29-H29</f>
        <v>-17.488799999999998</v>
      </c>
      <c r="K29" s="27">
        <f>+J29/E29</f>
        <v>-0.6382773722627737</v>
      </c>
    </row>
    <row r="30" spans="1:14" x14ac:dyDescent="0.2">
      <c r="A30" s="22"/>
      <c r="E30" s="2"/>
    </row>
    <row r="31" spans="1:14" x14ac:dyDescent="0.2">
      <c r="A31" s="65" t="s">
        <v>105</v>
      </c>
      <c r="N31" s="35">
        <v>2.5</v>
      </c>
    </row>
    <row r="32" spans="1:14" x14ac:dyDescent="0.2">
      <c r="A32" s="65" t="s">
        <v>106</v>
      </c>
      <c r="N32" s="35">
        <v>1.9</v>
      </c>
    </row>
    <row r="33" spans="1:14" x14ac:dyDescent="0.2">
      <c r="A33" s="65" t="s">
        <v>108</v>
      </c>
      <c r="N33" s="35">
        <v>1</v>
      </c>
    </row>
    <row r="34" spans="1:14" x14ac:dyDescent="0.2">
      <c r="A34" s="65" t="s">
        <v>109</v>
      </c>
      <c r="N34" s="35">
        <v>0.8</v>
      </c>
    </row>
    <row r="35" spans="1:14" x14ac:dyDescent="0.2">
      <c r="A35" s="65" t="s">
        <v>111</v>
      </c>
      <c r="N35" s="35">
        <v>2</v>
      </c>
    </row>
    <row r="36" spans="1:14" x14ac:dyDescent="0.2">
      <c r="A36" s="65" t="s">
        <v>114</v>
      </c>
      <c r="B36" s="63"/>
      <c r="N36" s="35">
        <v>0.25</v>
      </c>
    </row>
    <row r="37" spans="1:14" x14ac:dyDescent="0.2">
      <c r="A37" s="65" t="s">
        <v>115</v>
      </c>
      <c r="B37" s="42"/>
      <c r="N37" s="35">
        <v>7.16</v>
      </c>
    </row>
    <row r="38" spans="1:14" x14ac:dyDescent="0.2">
      <c r="A38" s="22" t="s">
        <v>125</v>
      </c>
      <c r="N38" s="35">
        <v>6.9</v>
      </c>
    </row>
    <row r="39" spans="1:14" x14ac:dyDescent="0.2">
      <c r="A39" s="22" t="s">
        <v>126</v>
      </c>
      <c r="N39" s="35">
        <v>11.24</v>
      </c>
    </row>
    <row r="40" spans="1:14" x14ac:dyDescent="0.2">
      <c r="A40" s="22" t="s">
        <v>127</v>
      </c>
      <c r="N40" s="35">
        <v>0.2</v>
      </c>
    </row>
    <row r="41" spans="1:14" x14ac:dyDescent="0.2">
      <c r="A41" s="22" t="s">
        <v>128</v>
      </c>
      <c r="N41" s="35">
        <v>0.75</v>
      </c>
    </row>
    <row r="42" spans="1:14" x14ac:dyDescent="0.2">
      <c r="A42" s="22" t="s">
        <v>129</v>
      </c>
      <c r="N42" s="35">
        <v>9.3800000000000008</v>
      </c>
    </row>
    <row r="43" spans="1:14" x14ac:dyDescent="0.2">
      <c r="A43" s="22" t="s">
        <v>130</v>
      </c>
      <c r="N43" s="35">
        <v>11.24</v>
      </c>
    </row>
    <row r="44" spans="1:14" x14ac:dyDescent="0.2">
      <c r="A44" s="22" t="s">
        <v>131</v>
      </c>
      <c r="N44" s="35">
        <v>11.24</v>
      </c>
    </row>
    <row r="45" spans="1:14" x14ac:dyDescent="0.2">
      <c r="A45" s="22" t="s">
        <v>132</v>
      </c>
      <c r="N45" s="35">
        <v>2</v>
      </c>
    </row>
    <row r="46" spans="1:14" x14ac:dyDescent="0.2">
      <c r="A46" s="22" t="s">
        <v>133</v>
      </c>
      <c r="N46" s="35">
        <v>10.74</v>
      </c>
    </row>
    <row r="47" spans="1:14" x14ac:dyDescent="0.2">
      <c r="A47" s="22" t="s">
        <v>134</v>
      </c>
      <c r="N47" s="35">
        <v>11.79</v>
      </c>
    </row>
    <row r="48" spans="1:14" x14ac:dyDescent="0.2">
      <c r="A48" s="22" t="s">
        <v>135</v>
      </c>
      <c r="N48" s="35">
        <v>1.25</v>
      </c>
    </row>
    <row r="49" spans="1:14" x14ac:dyDescent="0.2">
      <c r="A49" s="22" t="s">
        <v>136</v>
      </c>
      <c r="N49" s="35">
        <v>1.1599999999999999</v>
      </c>
    </row>
    <row r="50" spans="1:14" x14ac:dyDescent="0.2">
      <c r="A50" s="22" t="s">
        <v>137</v>
      </c>
      <c r="N50" s="35">
        <v>4.25</v>
      </c>
    </row>
    <row r="51" spans="1:14" x14ac:dyDescent="0.2">
      <c r="A51" s="22" t="s">
        <v>139</v>
      </c>
      <c r="N51" s="35">
        <v>2.5</v>
      </c>
    </row>
    <row r="52" spans="1:14" x14ac:dyDescent="0.2">
      <c r="A52" s="22" t="s">
        <v>140</v>
      </c>
      <c r="N52" s="35">
        <v>4.25</v>
      </c>
    </row>
    <row r="53" spans="1:14" x14ac:dyDescent="0.2">
      <c r="A53" s="22" t="s">
        <v>163</v>
      </c>
      <c r="N53" s="35">
        <v>4.25</v>
      </c>
    </row>
    <row r="54" spans="1:14" x14ac:dyDescent="0.2">
      <c r="A54" s="22" t="s">
        <v>164</v>
      </c>
      <c r="N54" s="35">
        <v>5.12</v>
      </c>
    </row>
    <row r="55" spans="1:14" x14ac:dyDescent="0.2">
      <c r="A55" s="22" t="s">
        <v>165</v>
      </c>
      <c r="N55" s="35">
        <v>5.94</v>
      </c>
    </row>
    <row r="56" spans="1:14" x14ac:dyDescent="0.2">
      <c r="A56" s="22" t="s">
        <v>166</v>
      </c>
      <c r="N56" s="35">
        <v>7.57</v>
      </c>
    </row>
    <row r="57" spans="1:14" x14ac:dyDescent="0.2">
      <c r="A57" s="22" t="s">
        <v>167</v>
      </c>
      <c r="N57" s="35">
        <v>7.57</v>
      </c>
    </row>
    <row r="58" spans="1:14" x14ac:dyDescent="0.2">
      <c r="A58" s="22" t="s">
        <v>168</v>
      </c>
      <c r="N58" s="35">
        <v>7</v>
      </c>
    </row>
    <row r="59" spans="1:14" x14ac:dyDescent="0.2">
      <c r="A59" s="22" t="s">
        <v>176</v>
      </c>
      <c r="N59" s="35">
        <v>10.82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92D050"/>
    <pageSetUpPr fitToPage="1"/>
  </sheetPr>
  <dimension ref="A1:K47"/>
  <sheetViews>
    <sheetView tabSelected="1" topLeftCell="A5" zoomScale="70" zoomScaleNormal="70" workbookViewId="0">
      <selection activeCell="J11" sqref="J11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69</v>
      </c>
      <c r="E4" s="4"/>
      <c r="F4" s="4">
        <v>85</v>
      </c>
      <c r="G4" s="4"/>
      <c r="H4" s="4">
        <v>110</v>
      </c>
      <c r="I4" s="4"/>
      <c r="J4" s="4">
        <v>155</v>
      </c>
      <c r="K4" t="s">
        <v>2</v>
      </c>
    </row>
    <row r="5" spans="1:11" x14ac:dyDescent="0.2">
      <c r="B5" s="2" t="s">
        <v>8</v>
      </c>
      <c r="C5" s="2"/>
      <c r="D5" s="5">
        <f>SUM(D4:D4)</f>
        <v>69</v>
      </c>
      <c r="E5" s="5"/>
      <c r="F5" s="5">
        <f>SUM(F4:F4)</f>
        <v>85</v>
      </c>
      <c r="G5" s="5"/>
      <c r="H5" s="5">
        <f>SUM(H4:H4)</f>
        <v>110</v>
      </c>
      <c r="I5" s="5"/>
      <c r="J5" s="5">
        <v>150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69</v>
      </c>
      <c r="E9" s="12"/>
      <c r="F9" s="66">
        <f>+F4</f>
        <v>85</v>
      </c>
      <c r="G9" s="12"/>
      <c r="H9" s="12">
        <f>+H4</f>
        <v>110</v>
      </c>
      <c r="I9" s="12"/>
      <c r="J9" s="13">
        <f>+J4</f>
        <v>155</v>
      </c>
    </row>
    <row r="10" spans="1:11" x14ac:dyDescent="0.2">
      <c r="B10" s="11" t="s">
        <v>10</v>
      </c>
      <c r="D10" s="12">
        <f>-D4*0.2</f>
        <v>-13.8</v>
      </c>
      <c r="E10" s="12"/>
      <c r="F10" s="12">
        <f>-F4*0.2</f>
        <v>-17</v>
      </c>
      <c r="G10" s="12"/>
      <c r="H10" s="12">
        <f>-H4*0.2</f>
        <v>-22</v>
      </c>
      <c r="I10" s="12"/>
      <c r="J10" s="13">
        <f>-J4*0.2</f>
        <v>-31</v>
      </c>
    </row>
    <row r="11" spans="1:11" x14ac:dyDescent="0.2">
      <c r="B11" s="11" t="s">
        <v>11</v>
      </c>
      <c r="D11" s="12">
        <f>-D4*0.09</f>
        <v>-6.21</v>
      </c>
      <c r="E11" s="12"/>
      <c r="F11" s="12">
        <f>-F4*0.09</f>
        <v>-7.6499999999999995</v>
      </c>
      <c r="G11" s="12"/>
      <c r="H11" s="12">
        <f>-H4*0.09</f>
        <v>-9.9</v>
      </c>
      <c r="I11" s="12"/>
      <c r="J11" s="13">
        <f>-J4*0.09</f>
        <v>-13.95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-4.25</v>
      </c>
      <c r="E17" s="12"/>
      <c r="F17" s="12">
        <f>-F45</f>
        <v>-4.25</v>
      </c>
      <c r="G17" s="12"/>
      <c r="H17" s="12">
        <f>-H45</f>
        <v>-4.25</v>
      </c>
      <c r="I17" s="12"/>
      <c r="J17" s="13">
        <f>-J45</f>
        <v>-4.25</v>
      </c>
    </row>
    <row r="18" spans="1:11" x14ac:dyDescent="0.2">
      <c r="B18" s="11" t="s">
        <v>18</v>
      </c>
      <c r="D18" s="12">
        <f>-D36</f>
        <v>-10.259999999999998</v>
      </c>
      <c r="E18" s="12"/>
      <c r="F18" s="12">
        <f>-F36</f>
        <v>-14.15</v>
      </c>
      <c r="G18" s="12"/>
      <c r="H18" s="12">
        <f>-H36</f>
        <v>-20.46</v>
      </c>
      <c r="I18" s="12"/>
      <c r="J18" s="13">
        <f>-J36</f>
        <v>-30.060000000000002</v>
      </c>
    </row>
    <row r="19" spans="1:11" x14ac:dyDescent="0.2">
      <c r="B19" s="11" t="s">
        <v>19</v>
      </c>
      <c r="D19" s="15">
        <f>SUM(D9:D18)</f>
        <v>13.740000000000002</v>
      </c>
      <c r="E19" s="15"/>
      <c r="F19" s="15">
        <f>SUM(F9:F18)</f>
        <v>21.21</v>
      </c>
      <c r="G19" s="15"/>
      <c r="H19" s="15">
        <f>SUM(H9:H18)</f>
        <v>32.65</v>
      </c>
      <c r="I19" s="15"/>
      <c r="J19" s="16">
        <f>SUM(J9:J18)</f>
        <v>55</v>
      </c>
    </row>
    <row r="20" spans="1:11" x14ac:dyDescent="0.2">
      <c r="B20" s="11" t="s">
        <v>20</v>
      </c>
      <c r="D20" s="17">
        <f>+D19/D9</f>
        <v>0.19913043478260872</v>
      </c>
      <c r="E20" s="38"/>
      <c r="F20" s="17">
        <f>+F19/F9</f>
        <v>0.24952941176470589</v>
      </c>
      <c r="G20" s="38"/>
      <c r="H20" s="17">
        <f>+H19/H9</f>
        <v>0.29681818181818181</v>
      </c>
      <c r="I20" s="38"/>
      <c r="J20" s="18">
        <f>+J19/J9</f>
        <v>0.35483870967741937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86</v>
      </c>
      <c r="B24" s="60" t="s">
        <v>91</v>
      </c>
      <c r="C24" s="58">
        <v>3</v>
      </c>
      <c r="D24" s="64">
        <f>IFERROR(VLOOKUP(B24,'Floral Costs'!B:C,2,FALSE)*C24,0)</f>
        <v>1.8599999999999999</v>
      </c>
      <c r="E24" s="58">
        <v>4</v>
      </c>
      <c r="F24" s="64">
        <f>IFERROR(VLOOKUP(B24,'Floral Costs'!B:C,2,FALSE)*E24,0)</f>
        <v>2.48</v>
      </c>
      <c r="G24" s="58">
        <v>4</v>
      </c>
      <c r="H24" s="21">
        <f>IFERROR(VLOOKUP(B24,'Floral Costs'!B:C,2,FALSE)*G24,0)</f>
        <v>2.48</v>
      </c>
      <c r="I24" s="58">
        <v>4</v>
      </c>
      <c r="J24" s="21">
        <f>IFERROR(VLOOKUP(B24,'Floral Costs'!B:C,2,FALSE)*I24,0)</f>
        <v>2.48</v>
      </c>
      <c r="K24" t="s">
        <v>2</v>
      </c>
    </row>
    <row r="25" spans="1:11" x14ac:dyDescent="0.2">
      <c r="A25" s="59" t="s">
        <v>86</v>
      </c>
      <c r="B25" s="61" t="s">
        <v>83</v>
      </c>
      <c r="C25" s="58">
        <v>3</v>
      </c>
      <c r="D25" s="64">
        <f>IFERROR(VLOOKUP(B25,'Floral Costs'!B:C,2,FALSE)*C25,0)</f>
        <v>1.8599999999999999</v>
      </c>
      <c r="E25" s="58">
        <v>3</v>
      </c>
      <c r="F25" s="64">
        <f>IFERROR(VLOOKUP(B25,'Floral Costs'!B:C,2,FALSE)*E25,0)</f>
        <v>1.8599999999999999</v>
      </c>
      <c r="G25" s="58">
        <v>4</v>
      </c>
      <c r="H25" s="21">
        <f>IFERROR(VLOOKUP(B25,'Floral Costs'!B:C,2,FALSE)*G25,0)</f>
        <v>2.48</v>
      </c>
      <c r="I25" s="58">
        <v>4</v>
      </c>
      <c r="J25" s="21">
        <f>IFERROR(VLOOKUP(B25,'Floral Costs'!B:C,2,FALSE)*I25,0)</f>
        <v>2.48</v>
      </c>
      <c r="K25" t="s">
        <v>2</v>
      </c>
    </row>
    <row r="26" spans="1:11" x14ac:dyDescent="0.2">
      <c r="A26" s="59" t="s">
        <v>86</v>
      </c>
      <c r="B26" s="61" t="s">
        <v>122</v>
      </c>
      <c r="C26" s="58">
        <v>2</v>
      </c>
      <c r="D26" s="64">
        <f>IFERROR(VLOOKUP(B26,'Floral Costs'!B:C,2,FALSE)*C26,0)</f>
        <v>3.2</v>
      </c>
      <c r="E26" s="58">
        <v>3</v>
      </c>
      <c r="F26" s="64">
        <f>IFERROR(VLOOKUP(B26,'Floral Costs'!B:C,2,FALSE)*E26,0)</f>
        <v>4.8000000000000007</v>
      </c>
      <c r="G26" s="58">
        <v>6</v>
      </c>
      <c r="H26" s="21">
        <f>IFERROR(VLOOKUP(B26,'Floral Costs'!B:C,2,FALSE)*G26,0)</f>
        <v>9.6000000000000014</v>
      </c>
      <c r="I26" s="58">
        <v>12</v>
      </c>
      <c r="J26" s="21">
        <f>IFERROR(VLOOKUP(B26,'Floral Costs'!B:C,2,FALSE)*I26,0)</f>
        <v>19.200000000000003</v>
      </c>
      <c r="K26" t="s">
        <v>2</v>
      </c>
    </row>
    <row r="27" spans="1:11" x14ac:dyDescent="0.2">
      <c r="A27" s="59" t="s">
        <v>86</v>
      </c>
      <c r="B27" s="62" t="s">
        <v>25</v>
      </c>
      <c r="C27" s="58">
        <v>2</v>
      </c>
      <c r="D27" s="64">
        <f>IFERROR(VLOOKUP(B27,'Floral Costs'!B:C,2,FALSE)*C27,0)</f>
        <v>1.78</v>
      </c>
      <c r="E27" s="58">
        <v>3</v>
      </c>
      <c r="F27" s="64">
        <f>IFERROR(VLOOKUP(B27,'Floral Costs'!B:C,2,FALSE)*E27,0)</f>
        <v>2.67</v>
      </c>
      <c r="G27" s="58">
        <v>4</v>
      </c>
      <c r="H27" s="21">
        <f>IFERROR(VLOOKUP(B27,'Floral Costs'!B:C,2,FALSE)*G27,0)</f>
        <v>3.56</v>
      </c>
      <c r="I27" s="58">
        <v>4</v>
      </c>
      <c r="J27" s="21">
        <f>IFERROR(VLOOKUP(B27,'Floral Costs'!B:C,2,FALSE)*I27,0)</f>
        <v>3.56</v>
      </c>
      <c r="K27" t="s">
        <v>2</v>
      </c>
    </row>
    <row r="28" spans="1:11" x14ac:dyDescent="0.2">
      <c r="A28" s="59"/>
      <c r="B28" s="62" t="s">
        <v>27</v>
      </c>
      <c r="C28" s="58">
        <v>3</v>
      </c>
      <c r="D28" s="21">
        <f>IFERROR(VLOOKUP(B28,'Floral Costs'!B:C,2,FALSE)*C28,0)</f>
        <v>0.78</v>
      </c>
      <c r="E28" s="58">
        <v>3</v>
      </c>
      <c r="F28" s="21">
        <f>IFERROR(VLOOKUP(B28,'Floral Costs'!B:C,2,FALSE)*E28,0)</f>
        <v>0.78</v>
      </c>
      <c r="G28" s="58">
        <v>3</v>
      </c>
      <c r="H28" s="21">
        <f>IFERROR(VLOOKUP(B28,'Floral Costs'!B:C,2,FALSE)*G28,0)</f>
        <v>0.78</v>
      </c>
      <c r="I28" s="58">
        <v>3</v>
      </c>
      <c r="J28" s="21">
        <f>IFERROR(VLOOKUP(B28,'Floral Costs'!B:C,2,FALSE)*I28,0)</f>
        <v>0.78</v>
      </c>
      <c r="K28" t="s">
        <v>2</v>
      </c>
    </row>
    <row r="29" spans="1:11" x14ac:dyDescent="0.2">
      <c r="A29" s="59"/>
      <c r="B29" s="56" t="s">
        <v>100</v>
      </c>
      <c r="C29" s="58">
        <v>2</v>
      </c>
      <c r="D29" s="21">
        <f>IFERROR(VLOOKUP(B29,'Floral Costs'!B:C,2,FALSE)*C29,0)</f>
        <v>0.78</v>
      </c>
      <c r="E29" s="58">
        <v>4</v>
      </c>
      <c r="F29" s="21">
        <f>IFERROR(VLOOKUP(B29,'Floral Costs'!B:C,2,FALSE)*E29,0)</f>
        <v>1.56</v>
      </c>
      <c r="G29" s="58">
        <v>4</v>
      </c>
      <c r="H29" s="21">
        <f>IFERROR(VLOOKUP(B29,'Floral Costs'!B:C,2,FALSE)*G29,0)</f>
        <v>1.56</v>
      </c>
      <c r="I29" s="58">
        <v>4</v>
      </c>
      <c r="J29" s="21">
        <f>IFERROR(VLOOKUP(B29,'Floral Costs'!B:C,2,FALSE)*I29,0)</f>
        <v>1.56</v>
      </c>
      <c r="K29" t="s">
        <v>2</v>
      </c>
    </row>
    <row r="30" spans="1:1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10.259999999999998</v>
      </c>
      <c r="E36" s="15"/>
      <c r="F36" s="15">
        <f>SUM(F24:F35)</f>
        <v>14.15</v>
      </c>
      <c r="G36" s="15"/>
      <c r="H36" s="15">
        <f>SUM(H24:H35)</f>
        <v>20.46</v>
      </c>
      <c r="I36" s="55"/>
      <c r="J36" s="15">
        <f>SUM(J24:J35)</f>
        <v>30.060000000000002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140</v>
      </c>
      <c r="C39" s="58">
        <v>1</v>
      </c>
      <c r="D39" s="23">
        <f>IFERROR(VLOOKUP(B39,'Hardgood Costs'!A:N,14,FALSE)*C39,0)</f>
        <v>4.25</v>
      </c>
      <c r="E39" s="58">
        <v>1</v>
      </c>
      <c r="F39" s="35">
        <f>IFERROR(VLOOKUP(B39,'Hardgood Costs'!A:N,14,FALSE)*E39,0)</f>
        <v>4.25</v>
      </c>
      <c r="G39" s="58">
        <v>1</v>
      </c>
      <c r="H39" s="35">
        <f>IFERROR(VLOOKUP(B39,'Hardgood Costs'!A:N,14,FALSE)*G39,0)</f>
        <v>4.25</v>
      </c>
      <c r="I39" s="58">
        <v>1</v>
      </c>
      <c r="J39" s="35">
        <f>IFERROR(VLOOKUP(B39,'Hardgood Costs'!A:N,14,FALSE)*I39,0)</f>
        <v>4.25</v>
      </c>
      <c r="K39" t="s">
        <v>2</v>
      </c>
    </row>
    <row r="40" spans="1:11" x14ac:dyDescent="0.2">
      <c r="B40" s="69"/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4.25</v>
      </c>
      <c r="E45" s="15"/>
      <c r="F45" s="15">
        <f>SUM(F39:F44)</f>
        <v>4.25</v>
      </c>
      <c r="G45" s="15"/>
      <c r="H45" s="15">
        <f>SUM(H39:H44)</f>
        <v>4.25</v>
      </c>
      <c r="I45" s="55"/>
      <c r="J45" s="15">
        <f>SUM(J39:J44)</f>
        <v>4.25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55" priority="4" operator="lessThan">
      <formula>0.2</formula>
    </cfRule>
  </conditionalFormatting>
  <conditionalFormatting sqref="F20">
    <cfRule type="cellIs" dxfId="54" priority="3" operator="lessThan">
      <formula>0.2</formula>
    </cfRule>
  </conditionalFormatting>
  <conditionalFormatting sqref="H20">
    <cfRule type="cellIs" dxfId="53" priority="1" operator="lessThan">
      <formula>0.2</formula>
    </cfRule>
  </conditionalFormatting>
  <conditionalFormatting sqref="J20">
    <cfRule type="cellIs" dxfId="52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92D050"/>
  </sheetPr>
  <dimension ref="A1:K47"/>
  <sheetViews>
    <sheetView zoomScale="70" zoomScaleNormal="70" workbookViewId="0">
      <selection activeCell="J9" sqref="J9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169</v>
      </c>
      <c r="E2" s="3"/>
      <c r="F2" s="3" t="s">
        <v>169</v>
      </c>
      <c r="G2" s="3"/>
      <c r="H2" s="3" t="s">
        <v>169</v>
      </c>
      <c r="I2" s="3"/>
      <c r="J2" s="3" t="s">
        <v>169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66</v>
      </c>
      <c r="E4" s="4"/>
      <c r="F4" s="4">
        <v>86</v>
      </c>
      <c r="G4" s="4"/>
      <c r="H4" s="4">
        <v>112</v>
      </c>
      <c r="I4" s="4"/>
      <c r="J4" s="4">
        <v>155</v>
      </c>
      <c r="K4" t="s">
        <v>2</v>
      </c>
    </row>
    <row r="5" spans="1:11" x14ac:dyDescent="0.2">
      <c r="B5" s="2" t="s">
        <v>8</v>
      </c>
      <c r="C5" s="2"/>
      <c r="D5" s="5">
        <f>SUM(D4:D4)</f>
        <v>66</v>
      </c>
      <c r="E5" s="5"/>
      <c r="F5" s="5">
        <f>SUM(F4:F4)</f>
        <v>86</v>
      </c>
      <c r="G5" s="5"/>
      <c r="H5" s="5">
        <f>SUM(H4:H4)</f>
        <v>112</v>
      </c>
      <c r="I5" s="5"/>
      <c r="J5" s="5">
        <f>SUM(J4:J4)</f>
        <v>155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0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66</v>
      </c>
      <c r="E9" s="12"/>
      <c r="F9" s="66">
        <f>+F4</f>
        <v>86</v>
      </c>
      <c r="G9" s="12"/>
      <c r="H9" s="12">
        <f>+H4</f>
        <v>112</v>
      </c>
      <c r="I9" s="12"/>
      <c r="J9" s="13">
        <f>+J4</f>
        <v>155</v>
      </c>
    </row>
    <row r="10" spans="1:11" x14ac:dyDescent="0.2">
      <c r="B10" s="11" t="s">
        <v>10</v>
      </c>
      <c r="D10" s="12">
        <f>-D4*0.2</f>
        <v>-13.200000000000001</v>
      </c>
      <c r="E10" s="12"/>
      <c r="F10" s="12">
        <f>-F4*0.2</f>
        <v>-17.2</v>
      </c>
      <c r="G10" s="12"/>
      <c r="H10" s="12">
        <f>-H4*0.2</f>
        <v>-22.400000000000002</v>
      </c>
      <c r="I10" s="12"/>
      <c r="J10" s="13">
        <f>-J4*0.2</f>
        <v>-31</v>
      </c>
    </row>
    <row r="11" spans="1:11" x14ac:dyDescent="0.2">
      <c r="B11" s="11" t="s">
        <v>11</v>
      </c>
      <c r="D11" s="12">
        <f>-D4*0.09</f>
        <v>-5.9399999999999995</v>
      </c>
      <c r="E11" s="12"/>
      <c r="F11" s="12">
        <f>-F4*0.09</f>
        <v>-7.7399999999999993</v>
      </c>
      <c r="G11" s="12"/>
      <c r="H11" s="12">
        <f>-H4*0.09</f>
        <v>-10.08</v>
      </c>
      <c r="I11" s="12"/>
      <c r="J11" s="13">
        <f>-J4*0.09</f>
        <v>-13.95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-5.12</v>
      </c>
      <c r="E17" s="12"/>
      <c r="F17" s="12">
        <f>-F45</f>
        <v>-5.12</v>
      </c>
      <c r="G17" s="12"/>
      <c r="H17" s="12">
        <f>-H45</f>
        <v>-5.94</v>
      </c>
      <c r="I17" s="12"/>
      <c r="J17" s="13">
        <f>-J45</f>
        <v>-5.94</v>
      </c>
    </row>
    <row r="18" spans="1:11" x14ac:dyDescent="0.2">
      <c r="B18" s="11" t="s">
        <v>18</v>
      </c>
      <c r="D18" s="12">
        <f>-D36</f>
        <v>-7.88</v>
      </c>
      <c r="E18" s="12"/>
      <c r="F18" s="12">
        <f>-F36</f>
        <v>-13.76</v>
      </c>
      <c r="G18" s="12"/>
      <c r="H18" s="12">
        <f>-H36</f>
        <v>-19.520000000000003</v>
      </c>
      <c r="I18" s="12"/>
      <c r="J18" s="13">
        <f>-J36</f>
        <v>-29.120000000000005</v>
      </c>
    </row>
    <row r="19" spans="1:11" x14ac:dyDescent="0.2">
      <c r="B19" s="11" t="s">
        <v>19</v>
      </c>
      <c r="D19" s="15">
        <f>SUM(D9:D18)</f>
        <v>13.119999999999997</v>
      </c>
      <c r="E19" s="15"/>
      <c r="F19" s="15">
        <f>SUM(F9:F18)</f>
        <v>21.439999999999998</v>
      </c>
      <c r="G19" s="15"/>
      <c r="H19" s="15">
        <f>SUM(H9:H18)</f>
        <v>33.32</v>
      </c>
      <c r="I19" s="15"/>
      <c r="J19" s="16">
        <f>SUM(J9:J18)</f>
        <v>54.25</v>
      </c>
    </row>
    <row r="20" spans="1:11" x14ac:dyDescent="0.2">
      <c r="B20" s="11" t="s">
        <v>20</v>
      </c>
      <c r="D20" s="17">
        <f>+D19/D9</f>
        <v>0.19878787878787874</v>
      </c>
      <c r="E20" s="38"/>
      <c r="F20" s="17">
        <f>+F19/F9</f>
        <v>0.24930232558139531</v>
      </c>
      <c r="G20" s="38"/>
      <c r="H20" s="17">
        <f>+H19/H9</f>
        <v>0.29749999999999999</v>
      </c>
      <c r="I20" s="38"/>
      <c r="J20" s="18">
        <f>+J19/J9</f>
        <v>0.35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86</v>
      </c>
      <c r="B24" s="60" t="s">
        <v>83</v>
      </c>
      <c r="C24" s="58">
        <v>3</v>
      </c>
      <c r="D24" s="64">
        <f>IFERROR(VLOOKUP(B24,'Floral Costs'!B:C,2,FALSE)*C24,0)</f>
        <v>1.8599999999999999</v>
      </c>
      <c r="E24" s="58">
        <v>3</v>
      </c>
      <c r="F24" s="64">
        <f>IFERROR(VLOOKUP(B24,'Floral Costs'!B:C,2,FALSE)*E24,0)</f>
        <v>1.8599999999999999</v>
      </c>
      <c r="G24" s="58">
        <v>3</v>
      </c>
      <c r="H24" s="21">
        <f>IFERROR(VLOOKUP(B24,'Floral Costs'!B:C,2,FALSE)*G24,0)</f>
        <v>1.8599999999999999</v>
      </c>
      <c r="I24" s="58">
        <v>3</v>
      </c>
      <c r="J24" s="21">
        <f>IFERROR(VLOOKUP(B24,'Floral Costs'!B:C,2,FALSE)*I24,0)</f>
        <v>1.8599999999999999</v>
      </c>
      <c r="K24" t="s">
        <v>2</v>
      </c>
    </row>
    <row r="25" spans="1:11" x14ac:dyDescent="0.2">
      <c r="A25" s="59" t="s">
        <v>77</v>
      </c>
      <c r="B25" s="61" t="s">
        <v>24</v>
      </c>
      <c r="C25" s="58">
        <v>2</v>
      </c>
      <c r="D25" s="64">
        <f>IFERROR(VLOOKUP(B25,'Floral Costs'!B:C,2,FALSE)*C25,0)</f>
        <v>1.92</v>
      </c>
      <c r="E25" s="58">
        <v>3</v>
      </c>
      <c r="F25" s="64">
        <f>IFERROR(VLOOKUP(B25,'Floral Costs'!B:C,2,FALSE)*E25,0)</f>
        <v>2.88</v>
      </c>
      <c r="G25" s="58">
        <v>4</v>
      </c>
      <c r="H25" s="21">
        <f>IFERROR(VLOOKUP(B25,'Floral Costs'!B:C,2,FALSE)*G25,0)</f>
        <v>3.84</v>
      </c>
      <c r="I25" s="58">
        <v>4</v>
      </c>
      <c r="J25" s="21">
        <f>IFERROR(VLOOKUP(B25,'Floral Costs'!B:C,2,FALSE)*I25,0)</f>
        <v>3.84</v>
      </c>
      <c r="K25" t="s">
        <v>2</v>
      </c>
    </row>
    <row r="26" spans="1:11" x14ac:dyDescent="0.2">
      <c r="A26" s="59" t="s">
        <v>86</v>
      </c>
      <c r="B26" s="61" t="s">
        <v>122</v>
      </c>
      <c r="C26" s="58">
        <v>1</v>
      </c>
      <c r="D26" s="64">
        <f>IFERROR(VLOOKUP(B26,'Floral Costs'!B:C,2,FALSE)*C26,0)</f>
        <v>1.6</v>
      </c>
      <c r="E26" s="58">
        <v>3</v>
      </c>
      <c r="F26" s="64">
        <f>IFERROR(VLOOKUP(B26,'Floral Costs'!B:C,2,FALSE)*E26,0)</f>
        <v>4.8000000000000007</v>
      </c>
      <c r="G26" s="58">
        <v>6</v>
      </c>
      <c r="H26" s="21">
        <f>IFERROR(VLOOKUP(B26,'Floral Costs'!B:C,2,FALSE)*G26,0)</f>
        <v>9.6000000000000014</v>
      </c>
      <c r="I26" s="58">
        <v>12</v>
      </c>
      <c r="J26" s="21">
        <f>IFERROR(VLOOKUP(B26,'Floral Costs'!B:C,2,FALSE)*I26,0)</f>
        <v>19.200000000000003</v>
      </c>
      <c r="K26" t="s">
        <v>2</v>
      </c>
    </row>
    <row r="27" spans="1:11" x14ac:dyDescent="0.2">
      <c r="A27" s="59" t="s">
        <v>85</v>
      </c>
      <c r="B27" s="62" t="s">
        <v>80</v>
      </c>
      <c r="C27" s="58">
        <v>1</v>
      </c>
      <c r="D27" s="64">
        <f>IFERROR(VLOOKUP(B27,'Floral Costs'!B:C,2,FALSE)*C27,0)</f>
        <v>1.72</v>
      </c>
      <c r="E27" s="58">
        <v>2</v>
      </c>
      <c r="F27" s="64">
        <f>IFERROR(VLOOKUP(B27,'Floral Costs'!B:C,2,FALSE)*E27,0)</f>
        <v>3.44</v>
      </c>
      <c r="G27" s="58">
        <v>2</v>
      </c>
      <c r="H27" s="21">
        <f>IFERROR(VLOOKUP(B27,'Floral Costs'!B:C,2,FALSE)*G27,0)</f>
        <v>3.44</v>
      </c>
      <c r="I27" s="58">
        <v>2</v>
      </c>
      <c r="J27" s="21">
        <f>IFERROR(VLOOKUP(B27,'Floral Costs'!B:C,2,FALSE)*I27,0)</f>
        <v>3.44</v>
      </c>
      <c r="K27" t="s">
        <v>2</v>
      </c>
    </row>
    <row r="28" spans="1:11" x14ac:dyDescent="0.2">
      <c r="A28" s="59"/>
      <c r="B28" s="56" t="s">
        <v>27</v>
      </c>
      <c r="C28" s="58">
        <v>3</v>
      </c>
      <c r="D28" s="21">
        <f>IFERROR(VLOOKUP(B28,'Floral Costs'!B:C,2,FALSE)*C28,0)</f>
        <v>0.78</v>
      </c>
      <c r="E28" s="58">
        <v>3</v>
      </c>
      <c r="F28" s="21">
        <f>IFERROR(VLOOKUP(B28,'Floral Costs'!B:C,2,FALSE)*E28,0)</f>
        <v>0.78</v>
      </c>
      <c r="G28" s="58">
        <v>3</v>
      </c>
      <c r="H28" s="21">
        <f>IFERROR(VLOOKUP(B28,'Floral Costs'!B:C,2,FALSE)*G28,0)</f>
        <v>0.78</v>
      </c>
      <c r="I28" s="58">
        <v>3</v>
      </c>
      <c r="J28" s="21">
        <f>IFERROR(VLOOKUP(B28,'Floral Costs'!B:C,2,FALSE)*I28,0)</f>
        <v>0.78</v>
      </c>
      <c r="K28" t="s">
        <v>2</v>
      </c>
    </row>
    <row r="29" spans="1:11" x14ac:dyDescent="0.2">
      <c r="A29" s="59"/>
      <c r="B29" s="29"/>
      <c r="C29" s="58"/>
      <c r="D29" s="21">
        <f>IFERROR(VLOOKUP(B29,'Floral Costs'!B:C,2,FALSE)*C29,0)</f>
        <v>0</v>
      </c>
      <c r="E29" s="58"/>
      <c r="F29" s="21">
        <f>IFERROR(VLOOKUP(B29,'Floral Costs'!B:C,2,FALSE)*E29,0)</f>
        <v>0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1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7.88</v>
      </c>
      <c r="E36" s="15"/>
      <c r="F36" s="15">
        <f>SUM(F24:F35)</f>
        <v>13.76</v>
      </c>
      <c r="G36" s="15"/>
      <c r="H36" s="15">
        <f>SUM(H24:H35)</f>
        <v>19.520000000000003</v>
      </c>
      <c r="I36" s="55"/>
      <c r="J36" s="15">
        <f>SUM(J24:J35)</f>
        <v>29.120000000000005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164</v>
      </c>
      <c r="C39" s="58">
        <v>1</v>
      </c>
      <c r="D39" s="23">
        <f>IFERROR(VLOOKUP(B39,'Hardgood Costs'!A:N,14,FALSE)*C39,0)</f>
        <v>5.12</v>
      </c>
      <c r="E39" s="58">
        <v>1</v>
      </c>
      <c r="F39" s="35">
        <f>IFERROR(VLOOKUP(B39,'Hardgood Costs'!A:N,14,FALSE)*E39,0)</f>
        <v>5.12</v>
      </c>
      <c r="G39" s="58"/>
      <c r="H39" s="35">
        <f>IFERROR(VLOOKUP(B39,'Hardgood Costs'!A:N,14,FALSE)*G39,0)</f>
        <v>0</v>
      </c>
      <c r="I39" s="58"/>
      <c r="J39" s="35">
        <f>IFERROR(VLOOKUP(B39,'Hardgood Costs'!A:N,14,FALSE)*I39,0)</f>
        <v>0</v>
      </c>
      <c r="K39" t="s">
        <v>2</v>
      </c>
    </row>
    <row r="40" spans="1:11" x14ac:dyDescent="0.2">
      <c r="B40" s="29" t="s">
        <v>165</v>
      </c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>
        <v>1</v>
      </c>
      <c r="H40" s="35">
        <f>IFERROR(VLOOKUP(B40,'Hardgood Costs'!A:N,14,FALSE)*G40,0)</f>
        <v>5.94</v>
      </c>
      <c r="I40" s="58">
        <v>1</v>
      </c>
      <c r="J40" s="35">
        <f>IFERROR(VLOOKUP(B40,'Hardgood Costs'!A:N,14,FALSE)*I40,0)</f>
        <v>5.94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5.12</v>
      </c>
      <c r="E45" s="15"/>
      <c r="F45" s="15">
        <f>SUM(F39:F44)</f>
        <v>5.12</v>
      </c>
      <c r="G45" s="15"/>
      <c r="H45" s="15">
        <f>SUM(H39:H44)</f>
        <v>5.94</v>
      </c>
      <c r="I45" s="55"/>
      <c r="J45" s="15">
        <f>SUM(J39:J44)</f>
        <v>5.94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51" priority="4" operator="lessThan">
      <formula>0.2</formula>
    </cfRule>
  </conditionalFormatting>
  <conditionalFormatting sqref="F20">
    <cfRule type="cellIs" dxfId="50" priority="3" operator="lessThan">
      <formula>0.2</formula>
    </cfRule>
  </conditionalFormatting>
  <conditionalFormatting sqref="H20">
    <cfRule type="cellIs" dxfId="49" priority="1" operator="lessThan">
      <formula>0.2</formula>
    </cfRule>
  </conditionalFormatting>
  <conditionalFormatting sqref="J20">
    <cfRule type="cellIs" dxfId="48" priority="2" operator="lessThan">
      <formula>0.2</formula>
    </cfRule>
  </conditionalFormatting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92D050"/>
    <pageSetUpPr fitToPage="1"/>
  </sheetPr>
  <dimension ref="A1:K49"/>
  <sheetViews>
    <sheetView topLeftCell="A5" zoomScale="80" zoomScaleNormal="80" workbookViewId="0">
      <selection activeCell="A26" sqref="A26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150</v>
      </c>
      <c r="E4" s="4"/>
      <c r="F4" s="4">
        <v>200</v>
      </c>
      <c r="G4" s="4"/>
      <c r="H4" s="4">
        <v>0</v>
      </c>
      <c r="I4" s="4"/>
      <c r="J4" s="4">
        <v>0</v>
      </c>
      <c r="K4" t="s">
        <v>2</v>
      </c>
    </row>
    <row r="5" spans="1:11" x14ac:dyDescent="0.2">
      <c r="B5" s="2" t="s">
        <v>8</v>
      </c>
      <c r="C5" s="2"/>
      <c r="D5" s="5">
        <f>SUM(D4:D4)</f>
        <v>150</v>
      </c>
      <c r="E5" s="5"/>
      <c r="F5" s="5">
        <f>SUM(F4:F4)</f>
        <v>200</v>
      </c>
      <c r="G5" s="5"/>
      <c r="H5" s="5">
        <f>SUM(H4:H4)</f>
        <v>0</v>
      </c>
      <c r="I5" s="5"/>
      <c r="J5" s="5">
        <f>SUM(J4:J4)</f>
        <v>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150</v>
      </c>
      <c r="E9" s="12"/>
      <c r="F9" s="66">
        <f>+F4</f>
        <v>200</v>
      </c>
      <c r="G9" s="12"/>
      <c r="H9" s="12">
        <f>+H4</f>
        <v>0</v>
      </c>
      <c r="I9" s="12"/>
      <c r="J9" s="13">
        <f>+J4</f>
        <v>0</v>
      </c>
    </row>
    <row r="10" spans="1:11" x14ac:dyDescent="0.2">
      <c r="B10" s="11" t="s">
        <v>10</v>
      </c>
      <c r="D10" s="12">
        <f>-D4*0.2</f>
        <v>-30</v>
      </c>
      <c r="E10" s="12"/>
      <c r="F10" s="12">
        <f>-F4*0.2</f>
        <v>-40</v>
      </c>
      <c r="G10" s="12"/>
      <c r="H10" s="12">
        <f>-H4*0.2</f>
        <v>0</v>
      </c>
      <c r="I10" s="12"/>
      <c r="J10" s="13">
        <f>-J4*0.2</f>
        <v>0</v>
      </c>
    </row>
    <row r="11" spans="1:11" x14ac:dyDescent="0.2">
      <c r="B11" s="11" t="s">
        <v>11</v>
      </c>
      <c r="D11" s="12">
        <f>-D4*0.09</f>
        <v>-13.5</v>
      </c>
      <c r="E11" s="12"/>
      <c r="F11" s="12">
        <f>-F4*0.09</f>
        <v>-18</v>
      </c>
      <c r="G11" s="12"/>
      <c r="H11" s="12">
        <f>-H4*0.09</f>
        <v>0</v>
      </c>
      <c r="I11" s="12"/>
      <c r="J11" s="13">
        <f>-J4*0.09</f>
        <v>0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>
        <f>-H9*0.1</f>
        <v>0</v>
      </c>
      <c r="I15" s="12"/>
      <c r="J15" s="13">
        <f>-J9*0.1</f>
        <v>0</v>
      </c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1" x14ac:dyDescent="0.2">
      <c r="B17" s="11" t="s">
        <v>17</v>
      </c>
      <c r="D17" s="12">
        <f>-D45</f>
        <v>-5.94</v>
      </c>
      <c r="E17" s="12"/>
      <c r="F17" s="12">
        <f>-F45</f>
        <v>-5.94</v>
      </c>
      <c r="G17" s="12"/>
      <c r="H17" s="12">
        <f>-H45</f>
        <v>-5.94</v>
      </c>
      <c r="I17" s="12"/>
      <c r="J17" s="13">
        <f>-J45</f>
        <v>-5.94</v>
      </c>
    </row>
    <row r="18" spans="1:11" x14ac:dyDescent="0.2">
      <c r="B18" s="11" t="s">
        <v>18</v>
      </c>
      <c r="D18" s="12">
        <f>-D36</f>
        <v>-27.830000000000005</v>
      </c>
      <c r="E18" s="12"/>
      <c r="F18" s="12">
        <f>-F36</f>
        <v>-34.590000000000003</v>
      </c>
      <c r="G18" s="12"/>
      <c r="H18" s="12">
        <f>-H36</f>
        <v>0</v>
      </c>
      <c r="I18" s="12"/>
      <c r="J18" s="13">
        <f>-J36</f>
        <v>0</v>
      </c>
    </row>
    <row r="19" spans="1:11" x14ac:dyDescent="0.2">
      <c r="B19" s="11" t="s">
        <v>19</v>
      </c>
      <c r="D19" s="15">
        <f>SUM(D9:D18)</f>
        <v>51.99</v>
      </c>
      <c r="E19" s="15"/>
      <c r="F19" s="15">
        <f>SUM(F9:F18)</f>
        <v>80.72999999999999</v>
      </c>
      <c r="G19" s="15"/>
      <c r="H19" s="15">
        <f>SUM(H9:H18)</f>
        <v>-26.680000000000003</v>
      </c>
      <c r="I19" s="15"/>
      <c r="J19" s="16">
        <f>SUM(J9:J18)</f>
        <v>-26.680000000000003</v>
      </c>
    </row>
    <row r="20" spans="1:11" x14ac:dyDescent="0.2">
      <c r="B20" s="11" t="s">
        <v>20</v>
      </c>
      <c r="D20" s="17">
        <f>+D19/D9</f>
        <v>0.34660000000000002</v>
      </c>
      <c r="E20" s="38"/>
      <c r="F20" s="17">
        <f>+F19/F9</f>
        <v>0.40364999999999995</v>
      </c>
      <c r="G20" s="38"/>
      <c r="H20" s="17" t="e">
        <f>+H19/H9</f>
        <v>#DIV/0!</v>
      </c>
      <c r="I20" s="38"/>
      <c r="J20" s="18" t="e">
        <f>+J19/J9</f>
        <v>#DIV/0!</v>
      </c>
    </row>
    <row r="21" spans="1:1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1" x14ac:dyDescent="0.2">
      <c r="A24" s="59" t="s">
        <v>85</v>
      </c>
      <c r="B24" s="60" t="s">
        <v>80</v>
      </c>
      <c r="C24" s="58">
        <v>3</v>
      </c>
      <c r="D24" s="64">
        <f>IFERROR(VLOOKUP(B24,'Floral Costs'!B:C,2,FALSE)*C24,0)</f>
        <v>5.16</v>
      </c>
      <c r="E24" s="58">
        <v>3</v>
      </c>
      <c r="F24" s="64">
        <f>IFERROR(VLOOKUP(B24,'Floral Costs'!B:C,2,FALSE)*E24,0)</f>
        <v>5.16</v>
      </c>
      <c r="G24" s="58"/>
      <c r="H24" s="21">
        <f>IFERROR(VLOOKUP(B24,'Floral Costs'!B:C,2,FALSE)*G24,0)</f>
        <v>0</v>
      </c>
      <c r="I24" s="58"/>
      <c r="J24" s="21">
        <f>IFERROR(VLOOKUP(B24,'Floral Costs'!B:C,2,FALSE)*I24,0)</f>
        <v>0</v>
      </c>
      <c r="K24" t="s">
        <v>2</v>
      </c>
    </row>
    <row r="25" spans="1:11" x14ac:dyDescent="0.2">
      <c r="A25" s="59" t="s">
        <v>153</v>
      </c>
      <c r="B25" s="61" t="s">
        <v>120</v>
      </c>
      <c r="C25" s="58">
        <v>5</v>
      </c>
      <c r="D25" s="64">
        <f>IFERROR(VLOOKUP(B25,'Floral Costs'!B:C,2,FALSE)*C25,0)</f>
        <v>6.8500000000000005</v>
      </c>
      <c r="E25" s="58">
        <v>6</v>
      </c>
      <c r="F25" s="64">
        <f>IFERROR(VLOOKUP(B25,'Floral Costs'!B:C,2,FALSE)*E25,0)</f>
        <v>8.2200000000000006</v>
      </c>
      <c r="G25" s="58"/>
      <c r="H25" s="21">
        <f>IFERROR(VLOOKUP(B25,'Floral Costs'!B:C,2,FALSE)*G25,0)</f>
        <v>0</v>
      </c>
      <c r="I25" s="58"/>
      <c r="J25" s="21">
        <f>IFERROR(VLOOKUP(B25,'Floral Costs'!B:C,2,FALSE)*I25,0)</f>
        <v>0</v>
      </c>
      <c r="K25" t="s">
        <v>2</v>
      </c>
    </row>
    <row r="26" spans="1:11" x14ac:dyDescent="0.2">
      <c r="A26" s="59" t="s">
        <v>153</v>
      </c>
      <c r="B26" s="61" t="s">
        <v>120</v>
      </c>
      <c r="C26" s="58">
        <v>5</v>
      </c>
      <c r="D26" s="64">
        <f>IFERROR(VLOOKUP(B26,'Floral Costs'!B:C,2,FALSE)*C26,0)</f>
        <v>6.8500000000000005</v>
      </c>
      <c r="E26" s="58">
        <v>6</v>
      </c>
      <c r="F26" s="64">
        <f>IFERROR(VLOOKUP(B26,'Floral Costs'!B:C,2,FALSE)*E26,0)</f>
        <v>8.2200000000000006</v>
      </c>
      <c r="G26" s="58"/>
      <c r="H26" s="21">
        <f>IFERROR(VLOOKUP(B26,'Floral Costs'!B:C,2,FALSE)*G26,0)</f>
        <v>0</v>
      </c>
      <c r="I26" s="58"/>
      <c r="J26" s="21">
        <f>IFERROR(VLOOKUP(B26,'Floral Costs'!B:C,2,FALSE)*I26,0)</f>
        <v>0</v>
      </c>
      <c r="K26" t="s">
        <v>2</v>
      </c>
    </row>
    <row r="27" spans="1:11" x14ac:dyDescent="0.2">
      <c r="A27" s="59" t="s">
        <v>148</v>
      </c>
      <c r="B27" s="62" t="s">
        <v>72</v>
      </c>
      <c r="C27" s="58">
        <v>3</v>
      </c>
      <c r="D27" s="64">
        <f>IFERROR(VLOOKUP(B27,'Floral Costs'!B:C,2,FALSE)*C27,0)</f>
        <v>4.32</v>
      </c>
      <c r="E27" s="58">
        <v>4</v>
      </c>
      <c r="F27" s="64">
        <f>IFERROR(VLOOKUP(B27,'Floral Costs'!B:C,2,FALSE)*E27,0)</f>
        <v>5.76</v>
      </c>
      <c r="G27" s="58"/>
      <c r="H27" s="21">
        <f>IFERROR(VLOOKUP(B27,'Floral Costs'!B:C,2,FALSE)*G27,0)</f>
        <v>0</v>
      </c>
      <c r="I27" s="58"/>
      <c r="J27" s="21">
        <f>IFERROR(VLOOKUP(B27,'Floral Costs'!B:C,2,FALSE)*I27,0)</f>
        <v>0</v>
      </c>
      <c r="K27" t="s">
        <v>2</v>
      </c>
    </row>
    <row r="28" spans="1:11" x14ac:dyDescent="0.2">
      <c r="A28" s="59" t="s">
        <v>154</v>
      </c>
      <c r="B28" s="60" t="s">
        <v>90</v>
      </c>
      <c r="C28" s="58">
        <v>3</v>
      </c>
      <c r="D28" s="21">
        <f>IFERROR(VLOOKUP(B28,'Floral Costs'!B:C,2,FALSE)*C28,0)</f>
        <v>3.87</v>
      </c>
      <c r="E28" s="58">
        <v>5</v>
      </c>
      <c r="F28" s="21">
        <f>IFERROR(VLOOKUP(B28,'Floral Costs'!B:C,2,FALSE)*E28,0)</f>
        <v>6.45</v>
      </c>
      <c r="G28" s="58"/>
      <c r="H28" s="21">
        <f>IFERROR(VLOOKUP(B28,'Floral Costs'!B:C,2,FALSE)*G28,0)</f>
        <v>0</v>
      </c>
      <c r="I28" s="58"/>
      <c r="J28" s="21">
        <f>IFERROR(VLOOKUP(B28,'Floral Costs'!B:C,2,FALSE)*I28,0)</f>
        <v>0</v>
      </c>
      <c r="K28" t="s">
        <v>2</v>
      </c>
    </row>
    <row r="29" spans="1:11" x14ac:dyDescent="0.2">
      <c r="A29" s="59"/>
      <c r="B29" s="60" t="s">
        <v>27</v>
      </c>
      <c r="C29" s="58">
        <v>3</v>
      </c>
      <c r="D29" s="21">
        <f>IFERROR(VLOOKUP(B29,'Floral Costs'!B:C,2,FALSE)*C29,0)</f>
        <v>0.78</v>
      </c>
      <c r="E29" s="58">
        <v>3</v>
      </c>
      <c r="F29" s="21">
        <f>IFERROR(VLOOKUP(B29,'Floral Costs'!B:C,2,FALSE)*E29,0)</f>
        <v>0.78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11" x14ac:dyDescent="0.2">
      <c r="A30" s="59"/>
      <c r="B30" s="68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1" x14ac:dyDescent="0.2">
      <c r="A31" s="59"/>
      <c r="B31" s="60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1" x14ac:dyDescent="0.2">
      <c r="A32" s="59"/>
      <c r="B32" s="60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60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60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27.830000000000005</v>
      </c>
      <c r="E36" s="15"/>
      <c r="F36" s="15">
        <f>SUM(F24:F35)</f>
        <v>34.590000000000003</v>
      </c>
      <c r="G36" s="15"/>
      <c r="H36" s="15">
        <f>SUM(H24:H35)</f>
        <v>0</v>
      </c>
      <c r="I36" s="55"/>
      <c r="J36" s="15">
        <f>SUM(J24:J35)</f>
        <v>0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165</v>
      </c>
      <c r="C39" s="58">
        <v>1</v>
      </c>
      <c r="D39" s="23">
        <f>IFERROR(VLOOKUP(B39,'Hardgood Costs'!A:N,14,FALSE)*C39,0)</f>
        <v>5.94</v>
      </c>
      <c r="E39" s="58">
        <v>1</v>
      </c>
      <c r="F39" s="35">
        <f>IFERROR(VLOOKUP(B39,'Hardgood Costs'!A:N,14,FALSE)*E39,0)</f>
        <v>5.94</v>
      </c>
      <c r="G39" s="58">
        <v>1</v>
      </c>
      <c r="H39" s="35">
        <f>IFERROR(VLOOKUP(B39,'Hardgood Costs'!A:N,14,FALSE)*G39,0)</f>
        <v>5.94</v>
      </c>
      <c r="I39" s="58">
        <v>1</v>
      </c>
      <c r="J39" s="35">
        <f>IFERROR(VLOOKUP(B39,'Hardgood Costs'!A:N,14,FALSE)*I39,0)</f>
        <v>5.94</v>
      </c>
      <c r="K39" t="s">
        <v>2</v>
      </c>
    </row>
    <row r="40" spans="1:11" x14ac:dyDescent="0.2">
      <c r="B40" s="29"/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5.94</v>
      </c>
      <c r="E45" s="15"/>
      <c r="F45" s="15">
        <f>SUM(F39:F44)</f>
        <v>5.94</v>
      </c>
      <c r="G45" s="15"/>
      <c r="H45" s="15">
        <f>SUM(H39:H44)</f>
        <v>5.94</v>
      </c>
      <c r="I45" s="55"/>
      <c r="J45" s="15">
        <f>SUM(J39:J44)</f>
        <v>5.94</v>
      </c>
    </row>
    <row r="46" spans="1:11" x14ac:dyDescent="0.2">
      <c r="C46" s="55"/>
    </row>
    <row r="47" spans="1:11" x14ac:dyDescent="0.2">
      <c r="C47" s="55"/>
    </row>
    <row r="48" spans="1:11" x14ac:dyDescent="0.2">
      <c r="B48" t="s">
        <v>170</v>
      </c>
    </row>
    <row r="49" spans="2:2" x14ac:dyDescent="0.2">
      <c r="B49" t="s">
        <v>171</v>
      </c>
    </row>
  </sheetData>
  <mergeCells count="1">
    <mergeCell ref="D21:J21"/>
  </mergeCells>
  <conditionalFormatting sqref="D20">
    <cfRule type="cellIs" dxfId="47" priority="4" operator="lessThan">
      <formula>0.2</formula>
    </cfRule>
  </conditionalFormatting>
  <conditionalFormatting sqref="F20">
    <cfRule type="cellIs" dxfId="46" priority="3" operator="lessThan">
      <formula>0.2</formula>
    </cfRule>
  </conditionalFormatting>
  <conditionalFormatting sqref="H20">
    <cfRule type="cellIs" dxfId="45" priority="1" operator="lessThan">
      <formula>0.2</formula>
    </cfRule>
  </conditionalFormatting>
  <conditionalFormatting sqref="J20">
    <cfRule type="cellIs" dxfId="44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92D050"/>
    <pageSetUpPr fitToPage="1"/>
  </sheetPr>
  <dimension ref="A1:O47"/>
  <sheetViews>
    <sheetView zoomScale="70" zoomScaleNormal="70" workbookViewId="0">
      <selection activeCell="M17" sqref="M17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69</v>
      </c>
      <c r="E4" s="4"/>
      <c r="F4" s="4">
        <v>89</v>
      </c>
      <c r="G4" s="4"/>
      <c r="H4" s="4">
        <v>109</v>
      </c>
      <c r="I4" s="4"/>
      <c r="J4" s="4">
        <v>130</v>
      </c>
      <c r="K4" t="s">
        <v>2</v>
      </c>
    </row>
    <row r="5" spans="1:11" x14ac:dyDescent="0.2">
      <c r="B5" s="2" t="s">
        <v>8</v>
      </c>
      <c r="C5" s="2"/>
      <c r="D5" s="5">
        <f>SUM(D4:D4)</f>
        <v>69</v>
      </c>
      <c r="E5" s="5"/>
      <c r="F5" s="5">
        <f>SUM(F4:F4)</f>
        <v>89</v>
      </c>
      <c r="G5" s="5"/>
      <c r="H5" s="5">
        <f>SUM(H4:H4)</f>
        <v>109</v>
      </c>
      <c r="I5" s="5"/>
      <c r="J5" s="5">
        <f>SUM(J4:J4)</f>
        <v>130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69</v>
      </c>
      <c r="E9" s="12"/>
      <c r="F9" s="66">
        <f>+F4</f>
        <v>89</v>
      </c>
      <c r="G9" s="12"/>
      <c r="H9" s="12">
        <f>+H4</f>
        <v>109</v>
      </c>
      <c r="I9" s="12"/>
      <c r="J9" s="13">
        <f>+J4</f>
        <v>130</v>
      </c>
    </row>
    <row r="10" spans="1:11" x14ac:dyDescent="0.2">
      <c r="B10" s="11" t="s">
        <v>10</v>
      </c>
      <c r="D10" s="12">
        <f>-D4*0.2</f>
        <v>-13.8</v>
      </c>
      <c r="E10" s="12"/>
      <c r="F10" s="12">
        <f>-F4*0.2</f>
        <v>-17.8</v>
      </c>
      <c r="G10" s="12"/>
      <c r="H10" s="12">
        <f>-H4*0.2</f>
        <v>-21.8</v>
      </c>
      <c r="I10" s="12"/>
      <c r="J10" s="13">
        <f>-J4*0.2</f>
        <v>-26</v>
      </c>
    </row>
    <row r="11" spans="1:11" x14ac:dyDescent="0.2">
      <c r="B11" s="11" t="s">
        <v>11</v>
      </c>
      <c r="D11" s="12">
        <f>-D4*0.09</f>
        <v>-6.21</v>
      </c>
      <c r="E11" s="12"/>
      <c r="F11" s="12">
        <f>-F4*0.09</f>
        <v>-8.01</v>
      </c>
      <c r="G11" s="12"/>
      <c r="H11" s="12">
        <f>-H4*0.09</f>
        <v>-9.81</v>
      </c>
      <c r="I11" s="12"/>
      <c r="J11" s="13">
        <f>-J4*0.09</f>
        <v>-11.7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5" x14ac:dyDescent="0.2">
      <c r="B17" s="11" t="s">
        <v>17</v>
      </c>
      <c r="D17" s="12">
        <f>-D45</f>
        <v>-2.5</v>
      </c>
      <c r="E17" s="12"/>
      <c r="F17" s="12">
        <f>-F45</f>
        <v>-2.5</v>
      </c>
      <c r="G17" s="12"/>
      <c r="H17" s="12">
        <f>-H45</f>
        <v>-2.5</v>
      </c>
      <c r="I17" s="12"/>
      <c r="J17" s="13">
        <f>-J45</f>
        <v>-2.5</v>
      </c>
      <c r="M17" s="29"/>
      <c r="N17" s="29"/>
      <c r="O17" s="29"/>
    </row>
    <row r="18" spans="1:15" x14ac:dyDescent="0.2">
      <c r="B18" s="11" t="s">
        <v>18</v>
      </c>
      <c r="D18" s="12">
        <f>-D36</f>
        <v>-6.01</v>
      </c>
      <c r="E18" s="12"/>
      <c r="F18" s="12">
        <f>-F36</f>
        <v>-9.379999999999999</v>
      </c>
      <c r="G18" s="12"/>
      <c r="H18" s="12">
        <f>-H36</f>
        <v>-10.879999999999997</v>
      </c>
      <c r="I18" s="12"/>
      <c r="J18" s="13">
        <f>-J36</f>
        <v>-11.499999999999998</v>
      </c>
    </row>
    <row r="19" spans="1:15" x14ac:dyDescent="0.2">
      <c r="B19" s="11" t="s">
        <v>19</v>
      </c>
      <c r="D19" s="15">
        <f>SUM(D9:D18)</f>
        <v>19.740000000000002</v>
      </c>
      <c r="E19" s="15"/>
      <c r="F19" s="15">
        <f>SUM(F9:F18)</f>
        <v>30.570000000000004</v>
      </c>
      <c r="G19" s="15"/>
      <c r="H19" s="15">
        <f>SUM(H9:H18)</f>
        <v>43.27000000000001</v>
      </c>
      <c r="I19" s="15"/>
      <c r="J19" s="16">
        <f>SUM(J9:J18)</f>
        <v>57.56</v>
      </c>
    </row>
    <row r="20" spans="1:15" x14ac:dyDescent="0.2">
      <c r="B20" s="11" t="s">
        <v>20</v>
      </c>
      <c r="D20" s="17">
        <f>+D19/D9</f>
        <v>0.28608695652173916</v>
      </c>
      <c r="E20" s="38"/>
      <c r="F20" s="17">
        <f>+F19/F9</f>
        <v>0.34348314606741576</v>
      </c>
      <c r="G20" s="38"/>
      <c r="H20" s="17">
        <f>+H19/H9</f>
        <v>0.39697247706422029</v>
      </c>
      <c r="I20" s="38"/>
      <c r="J20" s="18">
        <f>+J19/J9</f>
        <v>0.4427692307692308</v>
      </c>
    </row>
    <row r="21" spans="1:15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5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5" x14ac:dyDescent="0.2">
      <c r="A24" s="59" t="s">
        <v>86</v>
      </c>
      <c r="B24" s="60" t="s">
        <v>122</v>
      </c>
      <c r="C24" s="58">
        <v>1</v>
      </c>
      <c r="D24" s="64">
        <f>IFERROR(VLOOKUP(B24,'Floral Costs'!B:C,2,FALSE)*C24,0)</f>
        <v>1.6</v>
      </c>
      <c r="E24" s="58">
        <v>2</v>
      </c>
      <c r="F24" s="64">
        <f>IFERROR(VLOOKUP(B24,'Floral Costs'!B:C,2,FALSE)*E24,0)</f>
        <v>3.2</v>
      </c>
      <c r="G24" s="58">
        <v>2</v>
      </c>
      <c r="H24" s="21">
        <f>IFERROR(VLOOKUP(B24,'Floral Costs'!B:C,2,FALSE)*G24,0)</f>
        <v>3.2</v>
      </c>
      <c r="I24" s="58">
        <v>2</v>
      </c>
      <c r="J24" s="21">
        <f>IFERROR(VLOOKUP(B24,'Floral Costs'!B:C,2,FALSE)*I24,0)</f>
        <v>3.2</v>
      </c>
      <c r="K24" t="s">
        <v>2</v>
      </c>
    </row>
    <row r="25" spans="1:15" x14ac:dyDescent="0.2">
      <c r="A25" s="59" t="s">
        <v>160</v>
      </c>
      <c r="B25" s="61" t="s">
        <v>91</v>
      </c>
      <c r="C25" s="58">
        <v>2</v>
      </c>
      <c r="D25" s="64">
        <f>IFERROR(VLOOKUP(B25,'Floral Costs'!B:C,2,FALSE)*C25,0)</f>
        <v>1.24</v>
      </c>
      <c r="E25" s="58">
        <v>3</v>
      </c>
      <c r="F25" s="64">
        <f>IFERROR(VLOOKUP(B25,'Floral Costs'!B:C,2,FALSE)*E25,0)</f>
        <v>1.8599999999999999</v>
      </c>
      <c r="G25" s="58">
        <v>4</v>
      </c>
      <c r="H25" s="21">
        <f>IFERROR(VLOOKUP(B25,'Floral Costs'!B:C,2,FALSE)*G25,0)</f>
        <v>2.48</v>
      </c>
      <c r="I25" s="58">
        <v>4</v>
      </c>
      <c r="J25" s="21">
        <f>IFERROR(VLOOKUP(B25,'Floral Costs'!B:C,2,FALSE)*I25,0)</f>
        <v>2.48</v>
      </c>
      <c r="K25" t="s">
        <v>2</v>
      </c>
    </row>
    <row r="26" spans="1:15" x14ac:dyDescent="0.2">
      <c r="A26" s="59" t="s">
        <v>86</v>
      </c>
      <c r="B26" s="61" t="s">
        <v>91</v>
      </c>
      <c r="C26" s="58">
        <v>2</v>
      </c>
      <c r="D26" s="64">
        <f>IFERROR(VLOOKUP(B26,'Floral Costs'!B:C,2,FALSE)*C26,0)</f>
        <v>1.24</v>
      </c>
      <c r="E26" s="58">
        <v>2</v>
      </c>
      <c r="F26" s="64">
        <f>IFERROR(VLOOKUP(B26,'Floral Costs'!B:C,2,FALSE)*E26,0)</f>
        <v>1.24</v>
      </c>
      <c r="G26" s="58">
        <v>3</v>
      </c>
      <c r="H26" s="21">
        <f>IFERROR(VLOOKUP(B26,'Floral Costs'!B:C,2,FALSE)*G26,0)</f>
        <v>1.8599999999999999</v>
      </c>
      <c r="I26" s="58">
        <v>4</v>
      </c>
      <c r="J26" s="21">
        <f>IFERROR(VLOOKUP(B26,'Floral Costs'!B:C,2,FALSE)*I26,0)</f>
        <v>2.48</v>
      </c>
      <c r="K26" t="s">
        <v>2</v>
      </c>
    </row>
    <row r="27" spans="1:15" x14ac:dyDescent="0.2">
      <c r="A27" s="59" t="s">
        <v>86</v>
      </c>
      <c r="B27" s="60" t="s">
        <v>25</v>
      </c>
      <c r="C27" s="58">
        <v>1</v>
      </c>
      <c r="D27" s="64">
        <f>IFERROR(VLOOKUP(B27,'Floral Costs'!B:C,2,FALSE)*C27,0)</f>
        <v>0.89</v>
      </c>
      <c r="E27" s="58">
        <v>2</v>
      </c>
      <c r="F27" s="64">
        <f>IFERROR(VLOOKUP(B27,'Floral Costs'!B:C,2,FALSE)*E27,0)</f>
        <v>1.78</v>
      </c>
      <c r="G27" s="58">
        <v>2</v>
      </c>
      <c r="H27" s="21">
        <f>IFERROR(VLOOKUP(B27,'Floral Costs'!B:C,2,FALSE)*G27,0)</f>
        <v>1.78</v>
      </c>
      <c r="I27" s="58">
        <v>2</v>
      </c>
      <c r="J27" s="21">
        <f>IFERROR(VLOOKUP(B27,'Floral Costs'!B:C,2,FALSE)*I27,0)</f>
        <v>1.78</v>
      </c>
      <c r="K27" t="s">
        <v>2</v>
      </c>
    </row>
    <row r="28" spans="1:15" x14ac:dyDescent="0.2">
      <c r="A28" s="59" t="s">
        <v>85</v>
      </c>
      <c r="B28" s="60" t="s">
        <v>27</v>
      </c>
      <c r="C28" s="58">
        <v>1</v>
      </c>
      <c r="D28" s="21">
        <f>IFERROR(VLOOKUP(B28,'Floral Costs'!B:C,2,FALSE)*C28,0)</f>
        <v>0.26</v>
      </c>
      <c r="E28" s="58">
        <v>2</v>
      </c>
      <c r="F28" s="21">
        <f>IFERROR(VLOOKUP(B28,'Floral Costs'!B:C,2,FALSE)*E28,0)</f>
        <v>0.52</v>
      </c>
      <c r="G28" s="58">
        <v>3</v>
      </c>
      <c r="H28" s="21">
        <f>IFERROR(VLOOKUP(B28,'Floral Costs'!B:C,2,FALSE)*G28,0)</f>
        <v>0.78</v>
      </c>
      <c r="I28" s="58">
        <v>3</v>
      </c>
      <c r="J28" s="21">
        <f>IFERROR(VLOOKUP(B28,'Floral Costs'!B:C,2,FALSE)*I28,0)</f>
        <v>0.78</v>
      </c>
      <c r="K28" t="s">
        <v>2</v>
      </c>
    </row>
    <row r="29" spans="1:15" x14ac:dyDescent="0.2">
      <c r="A29" s="59"/>
      <c r="B29" s="60" t="s">
        <v>27</v>
      </c>
      <c r="C29" s="58">
        <v>3</v>
      </c>
      <c r="D29" s="21">
        <f>IFERROR(VLOOKUP(B29,'Floral Costs'!B:C,2,FALSE)*C29,0)</f>
        <v>0.78</v>
      </c>
      <c r="E29" s="58">
        <v>3</v>
      </c>
      <c r="F29" s="21">
        <f>IFERROR(VLOOKUP(B29,'Floral Costs'!B:C,2,FALSE)*E29,0)</f>
        <v>0.78</v>
      </c>
      <c r="G29" s="58">
        <v>3</v>
      </c>
      <c r="H29" s="21">
        <f>IFERROR(VLOOKUP(B29,'Floral Costs'!B:C,2,FALSE)*G29,0)</f>
        <v>0.78</v>
      </c>
      <c r="I29" s="58">
        <v>3</v>
      </c>
      <c r="J29" s="21">
        <f>IFERROR(VLOOKUP(B29,'Floral Costs'!B:C,2,FALSE)*I29,0)</f>
        <v>0.78</v>
      </c>
      <c r="K29" t="s">
        <v>2</v>
      </c>
    </row>
    <row r="30" spans="1:15" x14ac:dyDescent="0.2">
      <c r="A30" s="59"/>
      <c r="B30" s="60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5" x14ac:dyDescent="0.2">
      <c r="A31" s="59"/>
      <c r="B31" s="60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5" x14ac:dyDescent="0.2">
      <c r="A32" s="59"/>
      <c r="B32" s="60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60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60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6.01</v>
      </c>
      <c r="E36" s="15"/>
      <c r="F36" s="15">
        <f>SUM(F24:F35)</f>
        <v>9.379999999999999</v>
      </c>
      <c r="G36" s="15"/>
      <c r="H36" s="15">
        <f>SUM(H24:H35)</f>
        <v>10.879999999999997</v>
      </c>
      <c r="I36" s="55"/>
      <c r="J36" s="15">
        <f>SUM(J24:J35)</f>
        <v>11.499999999999998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105</v>
      </c>
      <c r="C39" s="58">
        <v>1</v>
      </c>
      <c r="D39" s="23">
        <f>IFERROR(VLOOKUP(B39,'Hardgood Costs'!A:N,14,FALSE)*C39,0)</f>
        <v>2.5</v>
      </c>
      <c r="E39" s="58">
        <v>1</v>
      </c>
      <c r="F39" s="35">
        <f>IFERROR(VLOOKUP(B39,'Hardgood Costs'!A:N,14,FALSE)*E39,0)</f>
        <v>2.5</v>
      </c>
      <c r="G39" s="58">
        <v>1</v>
      </c>
      <c r="H39" s="35">
        <f>IFERROR(VLOOKUP(B39,'Hardgood Costs'!A:N,14,FALSE)*G39,0)</f>
        <v>2.5</v>
      </c>
      <c r="I39" s="58">
        <v>1</v>
      </c>
      <c r="J39" s="35">
        <f>IFERROR(VLOOKUP(B39,'Hardgood Costs'!A:N,14,FALSE)*I39,0)</f>
        <v>2.5</v>
      </c>
      <c r="K39" t="s">
        <v>2</v>
      </c>
    </row>
    <row r="40" spans="1:11" x14ac:dyDescent="0.2">
      <c r="B40" s="29"/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2.5</v>
      </c>
      <c r="E45" s="15"/>
      <c r="F45" s="15">
        <f>SUM(F39:F44)</f>
        <v>2.5</v>
      </c>
      <c r="G45" s="15"/>
      <c r="H45" s="15">
        <f>SUM(H39:H44)</f>
        <v>2.5</v>
      </c>
      <c r="I45" s="55"/>
      <c r="J45" s="15">
        <f>SUM(J39:J44)</f>
        <v>2.5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43" priority="4" operator="lessThan">
      <formula>0.2</formula>
    </cfRule>
  </conditionalFormatting>
  <conditionalFormatting sqref="F20">
    <cfRule type="cellIs" dxfId="42" priority="3" operator="lessThan">
      <formula>0.2</formula>
    </cfRule>
  </conditionalFormatting>
  <conditionalFormatting sqref="H20">
    <cfRule type="cellIs" dxfId="41" priority="1" operator="lessThan">
      <formula>0.2</formula>
    </cfRule>
  </conditionalFormatting>
  <conditionalFormatting sqref="J20">
    <cfRule type="cellIs" dxfId="40" priority="2" operator="lessThan">
      <formula>0.2</formula>
    </cfRule>
  </conditionalFormatting>
  <pageMargins left="0.7" right="0.7" top="0.75" bottom="0.75" header="0.3" footer="0.3"/>
  <pageSetup scale="35" orientation="landscape" horizontalDpi="4294967295" verticalDpi="4294967295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92D050"/>
    <pageSetUpPr fitToPage="1"/>
  </sheetPr>
  <dimension ref="A1:O47"/>
  <sheetViews>
    <sheetView zoomScale="70" zoomScaleNormal="70" workbookViewId="0">
      <selection activeCell="J8" sqref="J8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69</v>
      </c>
      <c r="E4" s="4"/>
      <c r="F4" s="4">
        <v>89</v>
      </c>
      <c r="G4" s="4"/>
      <c r="H4" s="4">
        <v>109</v>
      </c>
      <c r="I4" s="4"/>
      <c r="J4" s="4">
        <v>130</v>
      </c>
      <c r="K4" t="s">
        <v>2</v>
      </c>
    </row>
    <row r="5" spans="1:11" x14ac:dyDescent="0.2">
      <c r="B5" s="2" t="s">
        <v>8</v>
      </c>
      <c r="C5" s="2"/>
      <c r="D5" s="5">
        <f>SUM(D4:D4)</f>
        <v>69</v>
      </c>
      <c r="E5" s="5"/>
      <c r="F5" s="5">
        <f>SUM(F4:F4)</f>
        <v>89</v>
      </c>
      <c r="G5" s="5"/>
      <c r="H5" s="5">
        <f>SUM(H4:H4)</f>
        <v>109</v>
      </c>
      <c r="I5" s="5"/>
      <c r="J5" s="5">
        <f>SUM(J4:J4)</f>
        <v>130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69</v>
      </c>
      <c r="E9" s="12"/>
      <c r="F9" s="66">
        <f>+F4</f>
        <v>89</v>
      </c>
      <c r="G9" s="12"/>
      <c r="H9" s="12">
        <f>+H4</f>
        <v>109</v>
      </c>
      <c r="I9" s="12"/>
      <c r="J9" s="13">
        <f>+J4</f>
        <v>130</v>
      </c>
    </row>
    <row r="10" spans="1:11" x14ac:dyDescent="0.2">
      <c r="B10" s="11" t="s">
        <v>10</v>
      </c>
      <c r="D10" s="12">
        <f>-D4*0.2</f>
        <v>-13.8</v>
      </c>
      <c r="E10" s="12"/>
      <c r="F10" s="12">
        <f>-F4*0.2</f>
        <v>-17.8</v>
      </c>
      <c r="G10" s="12"/>
      <c r="H10" s="12">
        <f>-H4*0.2</f>
        <v>-21.8</v>
      </c>
      <c r="I10" s="12"/>
      <c r="J10" s="13">
        <f>-J4*0.2</f>
        <v>-26</v>
      </c>
    </row>
    <row r="11" spans="1:11" x14ac:dyDescent="0.2">
      <c r="B11" s="11" t="s">
        <v>11</v>
      </c>
      <c r="D11" s="12">
        <f>-D4*0.09</f>
        <v>-6.21</v>
      </c>
      <c r="E11" s="12"/>
      <c r="F11" s="12">
        <f>-F4*0.09</f>
        <v>-8.01</v>
      </c>
      <c r="G11" s="12"/>
      <c r="H11" s="12">
        <f>-H4*0.09</f>
        <v>-9.81</v>
      </c>
      <c r="I11" s="12"/>
      <c r="J11" s="13">
        <f>-J4*0.09</f>
        <v>-11.7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5" x14ac:dyDescent="0.2">
      <c r="B17" s="11" t="s">
        <v>17</v>
      </c>
      <c r="D17" s="12">
        <f>-D45</f>
        <v>-4.25</v>
      </c>
      <c r="E17" s="12"/>
      <c r="F17" s="12">
        <f>-F45</f>
        <v>-4.25</v>
      </c>
      <c r="G17" s="12"/>
      <c r="H17" s="12">
        <f>-H45</f>
        <v>-4.25</v>
      </c>
      <c r="I17" s="12"/>
      <c r="J17" s="13">
        <f>-J45</f>
        <v>-4.25</v>
      </c>
      <c r="M17" s="29" t="s">
        <v>172</v>
      </c>
      <c r="N17" s="29"/>
      <c r="O17" s="29"/>
    </row>
    <row r="18" spans="1:15" x14ac:dyDescent="0.2">
      <c r="B18" s="11" t="s">
        <v>18</v>
      </c>
      <c r="D18" s="12">
        <f>-D36</f>
        <v>-10.36</v>
      </c>
      <c r="E18" s="12"/>
      <c r="F18" s="12">
        <f>-F36</f>
        <v>-15.83</v>
      </c>
      <c r="G18" s="12"/>
      <c r="H18" s="12">
        <f>-H36</f>
        <v>-20.010000000000002</v>
      </c>
      <c r="I18" s="12"/>
      <c r="J18" s="13">
        <f>-J36</f>
        <v>-21.380000000000003</v>
      </c>
    </row>
    <row r="19" spans="1:15" x14ac:dyDescent="0.2">
      <c r="B19" s="11" t="s">
        <v>19</v>
      </c>
      <c r="D19" s="15">
        <f>SUM(D9:D18)</f>
        <v>13.64</v>
      </c>
      <c r="E19" s="15"/>
      <c r="F19" s="15">
        <f>SUM(F9:F18)</f>
        <v>22.370000000000005</v>
      </c>
      <c r="G19" s="15"/>
      <c r="H19" s="15">
        <f>SUM(H9:H18)</f>
        <v>32.39</v>
      </c>
      <c r="I19" s="15"/>
      <c r="J19" s="16">
        <f>SUM(J9:J18)</f>
        <v>45.93</v>
      </c>
    </row>
    <row r="20" spans="1:15" x14ac:dyDescent="0.2">
      <c r="B20" s="11" t="s">
        <v>20</v>
      </c>
      <c r="D20" s="17">
        <f>+D19/D9</f>
        <v>0.19768115942028985</v>
      </c>
      <c r="E20" s="38"/>
      <c r="F20" s="17">
        <f>+F19/F9</f>
        <v>0.25134831460674162</v>
      </c>
      <c r="G20" s="38"/>
      <c r="H20" s="17">
        <f>+H19/H9</f>
        <v>0.29715596330275229</v>
      </c>
      <c r="I20" s="38"/>
      <c r="J20" s="18">
        <f>+J19/J9</f>
        <v>0.35330769230769232</v>
      </c>
    </row>
    <row r="21" spans="1:15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5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15" x14ac:dyDescent="0.2">
      <c r="A24" s="59" t="s">
        <v>77</v>
      </c>
      <c r="B24" s="60" t="s">
        <v>80</v>
      </c>
      <c r="C24" s="58">
        <v>1</v>
      </c>
      <c r="D24" s="64">
        <f>IFERROR(VLOOKUP(B24,'Floral Costs'!B:C,2,FALSE)*C24,0)</f>
        <v>1.72</v>
      </c>
      <c r="E24" s="58">
        <v>2</v>
      </c>
      <c r="F24" s="64">
        <f>IFERROR(VLOOKUP(B24,'Floral Costs'!B:C,2,FALSE)*E24,0)</f>
        <v>3.44</v>
      </c>
      <c r="G24" s="58">
        <v>2</v>
      </c>
      <c r="H24" s="21">
        <f>IFERROR(VLOOKUP(B24,'Floral Costs'!B:C,2,FALSE)*G24,0)</f>
        <v>3.44</v>
      </c>
      <c r="I24" s="58">
        <v>2</v>
      </c>
      <c r="J24" s="21">
        <f>IFERROR(VLOOKUP(B24,'Floral Costs'!B:C,2,FALSE)*I24,0)</f>
        <v>3.44</v>
      </c>
      <c r="K24" t="s">
        <v>2</v>
      </c>
    </row>
    <row r="25" spans="1:15" x14ac:dyDescent="0.2">
      <c r="A25" s="59" t="s">
        <v>154</v>
      </c>
      <c r="B25" s="61" t="s">
        <v>119</v>
      </c>
      <c r="C25" s="58">
        <v>2</v>
      </c>
      <c r="D25" s="64">
        <f>IFERROR(VLOOKUP(B25,'Floral Costs'!B:C,2,FALSE)*C25,0)</f>
        <v>2.74</v>
      </c>
      <c r="E25" s="58">
        <v>3</v>
      </c>
      <c r="F25" s="64">
        <f>IFERROR(VLOOKUP(B25,'Floral Costs'!B:C,2,FALSE)*E25,0)</f>
        <v>4.1100000000000003</v>
      </c>
      <c r="G25" s="58">
        <v>4</v>
      </c>
      <c r="H25" s="21">
        <f>IFERROR(VLOOKUP(B25,'Floral Costs'!B:C,2,FALSE)*G25,0)</f>
        <v>5.48</v>
      </c>
      <c r="I25" s="58">
        <v>4</v>
      </c>
      <c r="J25" s="21">
        <f>IFERROR(VLOOKUP(B25,'Floral Costs'!B:C,2,FALSE)*I25,0)</f>
        <v>5.48</v>
      </c>
      <c r="K25" t="s">
        <v>2</v>
      </c>
    </row>
    <row r="26" spans="1:15" x14ac:dyDescent="0.2">
      <c r="A26" s="59" t="s">
        <v>160</v>
      </c>
      <c r="B26" s="61" t="s">
        <v>119</v>
      </c>
      <c r="C26" s="58">
        <v>2</v>
      </c>
      <c r="D26" s="64">
        <f>IFERROR(VLOOKUP(B26,'Floral Costs'!B:C,2,FALSE)*C26,0)</f>
        <v>2.74</v>
      </c>
      <c r="E26" s="58">
        <v>2</v>
      </c>
      <c r="F26" s="64">
        <f>IFERROR(VLOOKUP(B26,'Floral Costs'!B:C,2,FALSE)*E26,0)</f>
        <v>2.74</v>
      </c>
      <c r="G26" s="58">
        <v>3</v>
      </c>
      <c r="H26" s="21">
        <f>IFERROR(VLOOKUP(B26,'Floral Costs'!B:C,2,FALSE)*G26,0)</f>
        <v>4.1100000000000003</v>
      </c>
      <c r="I26" s="58">
        <v>4</v>
      </c>
      <c r="J26" s="21">
        <f>IFERROR(VLOOKUP(B26,'Floral Costs'!B:C,2,FALSE)*I26,0)</f>
        <v>5.48</v>
      </c>
      <c r="K26" t="s">
        <v>2</v>
      </c>
    </row>
    <row r="27" spans="1:15" x14ac:dyDescent="0.2">
      <c r="A27" s="59" t="s">
        <v>85</v>
      </c>
      <c r="B27" s="60" t="s">
        <v>78</v>
      </c>
      <c r="C27" s="58">
        <v>1</v>
      </c>
      <c r="D27" s="64">
        <f>IFERROR(VLOOKUP(B27,'Floral Costs'!B:C,2,FALSE)*C27,0)</f>
        <v>0.94</v>
      </c>
      <c r="E27" s="58">
        <v>2</v>
      </c>
      <c r="F27" s="64">
        <f>IFERROR(VLOOKUP(B27,'Floral Costs'!B:C,2,FALSE)*E27,0)</f>
        <v>1.88</v>
      </c>
      <c r="G27" s="58">
        <v>2</v>
      </c>
      <c r="H27" s="21">
        <f>IFERROR(VLOOKUP(B27,'Floral Costs'!B:C,2,FALSE)*G27,0)</f>
        <v>1.88</v>
      </c>
      <c r="I27" s="58">
        <v>2</v>
      </c>
      <c r="J27" s="21">
        <f>IFERROR(VLOOKUP(B27,'Floral Costs'!B:C,2,FALSE)*I27,0)</f>
        <v>1.88</v>
      </c>
      <c r="K27" t="s">
        <v>2</v>
      </c>
    </row>
    <row r="28" spans="1:15" x14ac:dyDescent="0.2">
      <c r="A28" s="59" t="s">
        <v>85</v>
      </c>
      <c r="B28" s="60" t="s">
        <v>72</v>
      </c>
      <c r="C28" s="58">
        <v>1</v>
      </c>
      <c r="D28" s="21">
        <f>IFERROR(VLOOKUP(B28,'Floral Costs'!B:C,2,FALSE)*C28,0)</f>
        <v>1.44</v>
      </c>
      <c r="E28" s="58">
        <v>2</v>
      </c>
      <c r="F28" s="21">
        <f>IFERROR(VLOOKUP(B28,'Floral Costs'!B:C,2,FALSE)*E28,0)</f>
        <v>2.88</v>
      </c>
      <c r="G28" s="58">
        <v>3</v>
      </c>
      <c r="H28" s="21">
        <f>IFERROR(VLOOKUP(B28,'Floral Costs'!B:C,2,FALSE)*G28,0)</f>
        <v>4.32</v>
      </c>
      <c r="I28" s="58">
        <v>3</v>
      </c>
      <c r="J28" s="21">
        <f>IFERROR(VLOOKUP(B28,'Floral Costs'!B:C,2,FALSE)*I28,0)</f>
        <v>4.32</v>
      </c>
      <c r="K28" t="s">
        <v>2</v>
      </c>
    </row>
    <row r="29" spans="1:15" x14ac:dyDescent="0.2">
      <c r="A29" s="59"/>
      <c r="B29" s="60" t="s">
        <v>27</v>
      </c>
      <c r="C29" s="58">
        <v>3</v>
      </c>
      <c r="D29" s="21">
        <f>IFERROR(VLOOKUP(B29,'Floral Costs'!B:C,2,FALSE)*C29,0)</f>
        <v>0.78</v>
      </c>
      <c r="E29" s="58">
        <v>3</v>
      </c>
      <c r="F29" s="21">
        <f>IFERROR(VLOOKUP(B29,'Floral Costs'!B:C,2,FALSE)*E29,0)</f>
        <v>0.78</v>
      </c>
      <c r="G29" s="58">
        <v>3</v>
      </c>
      <c r="H29" s="21">
        <f>IFERROR(VLOOKUP(B29,'Floral Costs'!B:C,2,FALSE)*G29,0)</f>
        <v>0.78</v>
      </c>
      <c r="I29" s="58">
        <v>3</v>
      </c>
      <c r="J29" s="21">
        <f>IFERROR(VLOOKUP(B29,'Floral Costs'!B:C,2,FALSE)*I29,0)</f>
        <v>0.78</v>
      </c>
      <c r="K29" t="s">
        <v>2</v>
      </c>
    </row>
    <row r="30" spans="1:15" x14ac:dyDescent="0.2">
      <c r="A30" s="59"/>
      <c r="B30" s="60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5" x14ac:dyDescent="0.2">
      <c r="A31" s="59"/>
      <c r="B31" s="60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5" x14ac:dyDescent="0.2">
      <c r="A32" s="59"/>
      <c r="B32" s="60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60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60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10.36</v>
      </c>
      <c r="E36" s="15"/>
      <c r="F36" s="15">
        <f>SUM(F24:F35)</f>
        <v>15.83</v>
      </c>
      <c r="G36" s="15"/>
      <c r="H36" s="15">
        <f>SUM(H24:H35)</f>
        <v>20.010000000000002</v>
      </c>
      <c r="I36" s="55"/>
      <c r="J36" s="15">
        <f>SUM(J24:J35)</f>
        <v>21.380000000000003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163</v>
      </c>
      <c r="C39" s="58">
        <v>1</v>
      </c>
      <c r="D39" s="23">
        <f>IFERROR(VLOOKUP(B39,'Hardgood Costs'!A:N,14,FALSE)*C39,0)</f>
        <v>4.25</v>
      </c>
      <c r="E39" s="58">
        <v>1</v>
      </c>
      <c r="F39" s="35">
        <f>IFERROR(VLOOKUP(B39,'Hardgood Costs'!A:N,14,FALSE)*E39,0)</f>
        <v>4.25</v>
      </c>
      <c r="G39" s="58">
        <v>1</v>
      </c>
      <c r="H39" s="35">
        <f>IFERROR(VLOOKUP(B39,'Hardgood Costs'!A:N,14,FALSE)*G39,0)</f>
        <v>4.25</v>
      </c>
      <c r="I39" s="58">
        <v>1</v>
      </c>
      <c r="J39" s="35">
        <f>IFERROR(VLOOKUP(B39,'Hardgood Costs'!A:N,14,FALSE)*I39,0)</f>
        <v>4.25</v>
      </c>
      <c r="K39" t="s">
        <v>2</v>
      </c>
    </row>
    <row r="40" spans="1:11" x14ac:dyDescent="0.2">
      <c r="B40" s="29"/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4.25</v>
      </c>
      <c r="E45" s="15"/>
      <c r="F45" s="15">
        <f>SUM(F39:F44)</f>
        <v>4.25</v>
      </c>
      <c r="G45" s="15"/>
      <c r="H45" s="15">
        <f>SUM(H39:H44)</f>
        <v>4.25</v>
      </c>
      <c r="I45" s="55"/>
      <c r="J45" s="15">
        <f>SUM(J39:J44)</f>
        <v>4.25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39" priority="4" operator="lessThan">
      <formula>0.2</formula>
    </cfRule>
  </conditionalFormatting>
  <conditionalFormatting sqref="F20">
    <cfRule type="cellIs" dxfId="38" priority="3" operator="lessThan">
      <formula>0.2</formula>
    </cfRule>
  </conditionalFormatting>
  <conditionalFormatting sqref="H20">
    <cfRule type="cellIs" dxfId="37" priority="1" operator="lessThan">
      <formula>0.2</formula>
    </cfRule>
  </conditionalFormatting>
  <conditionalFormatting sqref="J20">
    <cfRule type="cellIs" dxfId="36" priority="2" operator="lessThan">
      <formula>0.2</formula>
    </cfRule>
  </conditionalFormatting>
  <pageMargins left="0.7" right="0.7" top="0.75" bottom="0.75" header="0.3" footer="0.3"/>
  <pageSetup scale="35" orientation="landscape" horizontalDpi="4294967295" verticalDpi="4294967295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FF00"/>
    <pageSetUpPr fitToPage="1"/>
  </sheetPr>
  <dimension ref="A1:R47"/>
  <sheetViews>
    <sheetView zoomScale="70" zoomScaleNormal="70" workbookViewId="0">
      <selection activeCell="A25" sqref="A25"/>
    </sheetView>
  </sheetViews>
  <sheetFormatPr baseColWidth="10" defaultColWidth="9.1640625" defaultRowHeight="15" x14ac:dyDescent="0.2"/>
  <cols>
    <col min="2" max="2" width="38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70</v>
      </c>
      <c r="E4" s="4"/>
      <c r="F4" s="4">
        <v>85</v>
      </c>
      <c r="G4" s="4"/>
      <c r="H4" s="4">
        <v>100</v>
      </c>
      <c r="I4" s="4"/>
      <c r="J4" s="4">
        <v>110</v>
      </c>
      <c r="K4" t="s">
        <v>2</v>
      </c>
    </row>
    <row r="5" spans="1:11" x14ac:dyDescent="0.2">
      <c r="B5" s="2" t="s">
        <v>8</v>
      </c>
      <c r="C5" s="2"/>
      <c r="D5" s="5">
        <f>SUM(D4:D4)</f>
        <v>70</v>
      </c>
      <c r="E5" s="5"/>
      <c r="F5" s="5">
        <f>SUM(F4:F4)</f>
        <v>85</v>
      </c>
      <c r="G5" s="5"/>
      <c r="H5" s="5">
        <f>SUM(H4:H4)</f>
        <v>100</v>
      </c>
      <c r="I5" s="5"/>
      <c r="J5" s="5">
        <f>SUM(J4:J4)</f>
        <v>110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70</v>
      </c>
      <c r="E9" s="12"/>
      <c r="F9" s="66">
        <f>+F4</f>
        <v>85</v>
      </c>
      <c r="G9" s="12"/>
      <c r="H9" s="12">
        <f>+H4</f>
        <v>100</v>
      </c>
      <c r="I9" s="12"/>
      <c r="J9" s="13">
        <f>+J4</f>
        <v>110</v>
      </c>
    </row>
    <row r="10" spans="1:11" x14ac:dyDescent="0.2">
      <c r="B10" s="11" t="s">
        <v>10</v>
      </c>
      <c r="D10" s="12">
        <f>-D4*0.2</f>
        <v>-14</v>
      </c>
      <c r="E10" s="12"/>
      <c r="F10" s="12">
        <f>-F4*0.2</f>
        <v>-17</v>
      </c>
      <c r="G10" s="12"/>
      <c r="H10" s="12">
        <f>-H4*0.2</f>
        <v>-20</v>
      </c>
      <c r="I10" s="12"/>
      <c r="J10" s="13">
        <f>-J4*0.2</f>
        <v>-22</v>
      </c>
    </row>
    <row r="11" spans="1:11" x14ac:dyDescent="0.2">
      <c r="B11" s="11" t="s">
        <v>11</v>
      </c>
      <c r="D11" s="12">
        <f>-D4*0.09</f>
        <v>-6.3</v>
      </c>
      <c r="E11" s="12"/>
      <c r="F11" s="12">
        <f>-F4*0.09</f>
        <v>-7.6499999999999995</v>
      </c>
      <c r="G11" s="12"/>
      <c r="H11" s="12">
        <f>-H4*0.09</f>
        <v>-9</v>
      </c>
      <c r="I11" s="12"/>
      <c r="J11" s="13">
        <f>-J4*0.09</f>
        <v>-9.9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/>
      <c r="I15" s="12"/>
      <c r="J15" s="13"/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18" x14ac:dyDescent="0.2">
      <c r="B17" s="11" t="s">
        <v>17</v>
      </c>
      <c r="D17" s="12">
        <f>-D45</f>
        <v>-6.9</v>
      </c>
      <c r="E17" s="12"/>
      <c r="F17" s="12">
        <f>-F45</f>
        <v>-6.9</v>
      </c>
      <c r="G17" s="12"/>
      <c r="H17" s="12">
        <f>-H45</f>
        <v>-6.9</v>
      </c>
      <c r="I17" s="12"/>
      <c r="J17" s="13">
        <f>-J45</f>
        <v>-6.9</v>
      </c>
    </row>
    <row r="18" spans="1:18" x14ac:dyDescent="0.2">
      <c r="B18" s="11" t="s">
        <v>18</v>
      </c>
      <c r="D18" s="12">
        <f>-D36</f>
        <v>-8.19</v>
      </c>
      <c r="E18" s="12"/>
      <c r="F18" s="12">
        <f>-F36</f>
        <v>-11.629999999999999</v>
      </c>
      <c r="G18" s="12"/>
      <c r="H18" s="12">
        <f>-H36</f>
        <v>-13.27</v>
      </c>
      <c r="I18" s="12"/>
      <c r="J18" s="13">
        <f>-J36</f>
        <v>-17.380000000000003</v>
      </c>
    </row>
    <row r="19" spans="1:18" x14ac:dyDescent="0.2">
      <c r="B19" s="11" t="s">
        <v>19</v>
      </c>
      <c r="D19" s="15">
        <f>SUM(D9:D18)</f>
        <v>13.870000000000003</v>
      </c>
      <c r="E19" s="15"/>
      <c r="F19" s="15">
        <f>SUM(F9:F18)</f>
        <v>21.080000000000002</v>
      </c>
      <c r="G19" s="15"/>
      <c r="H19" s="15">
        <f>SUM(H9:H18)</f>
        <v>30.090000000000007</v>
      </c>
      <c r="I19" s="15"/>
      <c r="J19" s="16">
        <f>SUM(J9:J18)</f>
        <v>33.08</v>
      </c>
    </row>
    <row r="20" spans="1:18" x14ac:dyDescent="0.2">
      <c r="B20" s="11" t="s">
        <v>20</v>
      </c>
      <c r="D20" s="17">
        <f>+D19/D9</f>
        <v>0.19814285714285718</v>
      </c>
      <c r="E20" s="38"/>
      <c r="F20" s="17">
        <f>+F19/F9</f>
        <v>0.24800000000000003</v>
      </c>
      <c r="G20" s="38"/>
      <c r="H20" s="17">
        <f>+H19/H9</f>
        <v>0.30090000000000006</v>
      </c>
      <c r="I20" s="38"/>
      <c r="J20" s="18">
        <f>+J19/J9</f>
        <v>0.30072727272727273</v>
      </c>
    </row>
    <row r="21" spans="1:18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18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  <c r="M23" s="29" t="s">
        <v>173</v>
      </c>
      <c r="N23" s="29"/>
      <c r="O23" s="29"/>
      <c r="P23" s="29"/>
      <c r="Q23" s="29"/>
      <c r="R23" s="29"/>
    </row>
    <row r="24" spans="1:18" x14ac:dyDescent="0.2">
      <c r="A24" s="59" t="s">
        <v>153</v>
      </c>
      <c r="B24" s="60" t="s">
        <v>120</v>
      </c>
      <c r="C24" s="58">
        <v>1</v>
      </c>
      <c r="D24" s="64">
        <f>IFERROR(VLOOKUP(B24,'Floral Costs'!B:C,2,FALSE)*C24,0)</f>
        <v>1.37</v>
      </c>
      <c r="E24" s="58">
        <v>2</v>
      </c>
      <c r="F24" s="64">
        <f>IFERROR(VLOOKUP(B24,'Floral Costs'!B:C,2,FALSE)*E24,0)</f>
        <v>2.74</v>
      </c>
      <c r="G24" s="58">
        <v>3</v>
      </c>
      <c r="H24" s="21">
        <f>IFERROR(VLOOKUP(B24,'Floral Costs'!B:C,2,FALSE)*G24,0)</f>
        <v>4.1100000000000003</v>
      </c>
      <c r="I24" s="58">
        <v>6</v>
      </c>
      <c r="J24" s="21">
        <f>IFERROR(VLOOKUP(B24,'Floral Costs'!B:C,2,FALSE)*I24,0)</f>
        <v>8.2200000000000006</v>
      </c>
      <c r="K24" t="s">
        <v>2</v>
      </c>
    </row>
    <row r="25" spans="1:18" x14ac:dyDescent="0.2">
      <c r="A25" s="59" t="s">
        <v>160</v>
      </c>
      <c r="B25" s="61" t="s">
        <v>91</v>
      </c>
      <c r="C25" s="58">
        <v>1</v>
      </c>
      <c r="D25" s="64">
        <f>IFERROR(VLOOKUP(B25,'Floral Costs'!B:C,2,FALSE)*C25,0)</f>
        <v>0.62</v>
      </c>
      <c r="E25" s="58">
        <v>3</v>
      </c>
      <c r="F25" s="64">
        <f>IFERROR(VLOOKUP(B25,'Floral Costs'!B:C,2,FALSE)*E25,0)</f>
        <v>1.8599999999999999</v>
      </c>
      <c r="G25" s="58">
        <v>2</v>
      </c>
      <c r="H25" s="21">
        <f>IFERROR(VLOOKUP(B25,'Floral Costs'!B:C,2,FALSE)*G25,0)</f>
        <v>1.24</v>
      </c>
      <c r="I25" s="58">
        <v>2</v>
      </c>
      <c r="J25" s="21">
        <f>IFERROR(VLOOKUP(B25,'Floral Costs'!B:C,2,FALSE)*I25,0)</f>
        <v>1.24</v>
      </c>
      <c r="K25" t="s">
        <v>2</v>
      </c>
    </row>
    <row r="26" spans="1:18" x14ac:dyDescent="0.2">
      <c r="A26" s="59" t="s">
        <v>174</v>
      </c>
      <c r="B26" s="68" t="s">
        <v>24</v>
      </c>
      <c r="C26" s="58">
        <v>2</v>
      </c>
      <c r="D26" s="64">
        <f>IFERROR(VLOOKUP(B26,'Floral Costs'!B:C,2,FALSE)*C26,0)</f>
        <v>1.92</v>
      </c>
      <c r="E26" s="58">
        <v>2</v>
      </c>
      <c r="F26" s="64">
        <f>IFERROR(VLOOKUP(B26,'Floral Costs'!B:C,2,FALSE)*E26,0)</f>
        <v>1.92</v>
      </c>
      <c r="G26" s="58">
        <v>2</v>
      </c>
      <c r="H26" s="21">
        <f>IFERROR(VLOOKUP(B26,'Floral Costs'!B:C,2,FALSE)*G26,0)</f>
        <v>1.92</v>
      </c>
      <c r="I26" s="58">
        <v>2</v>
      </c>
      <c r="J26" s="21">
        <f>IFERROR(VLOOKUP(B26,'Floral Costs'!B:C,2,FALSE)*I26,0)</f>
        <v>1.92</v>
      </c>
      <c r="K26" t="s">
        <v>2</v>
      </c>
    </row>
    <row r="27" spans="1:18" x14ac:dyDescent="0.2">
      <c r="A27" s="59" t="s">
        <v>85</v>
      </c>
      <c r="B27" s="61" t="s">
        <v>80</v>
      </c>
      <c r="C27" s="58">
        <v>1</v>
      </c>
      <c r="D27" s="64">
        <f>IFERROR(VLOOKUP(B27,'Floral Costs'!B:C,2,FALSE)*C27,0)</f>
        <v>1.72</v>
      </c>
      <c r="E27" s="58">
        <v>2</v>
      </c>
      <c r="F27" s="64">
        <f>IFERROR(VLOOKUP(B27,'Floral Costs'!B:C,2,FALSE)*E27,0)</f>
        <v>3.44</v>
      </c>
      <c r="G27" s="58">
        <v>2</v>
      </c>
      <c r="H27" s="21">
        <f>IFERROR(VLOOKUP(B27,'Floral Costs'!B:C,2,FALSE)*G27,0)</f>
        <v>3.44</v>
      </c>
      <c r="I27" s="58">
        <v>2</v>
      </c>
      <c r="J27" s="21">
        <f>IFERROR(VLOOKUP(B27,'Floral Costs'!B:C,2,FALSE)*I27,0)</f>
        <v>3.44</v>
      </c>
      <c r="K27" t="s">
        <v>2</v>
      </c>
    </row>
    <row r="28" spans="1:18" x14ac:dyDescent="0.2">
      <c r="A28" s="59" t="s">
        <v>85</v>
      </c>
      <c r="B28" s="61" t="s">
        <v>25</v>
      </c>
      <c r="C28" s="58">
        <v>2</v>
      </c>
      <c r="D28" s="21">
        <f>IFERROR(VLOOKUP(B28,'Floral Costs'!B:C,2,FALSE)*C28,0)</f>
        <v>1.78</v>
      </c>
      <c r="E28" s="58">
        <v>1</v>
      </c>
      <c r="F28" s="21">
        <f>IFERROR(VLOOKUP(B28,'Floral Costs'!B:C,2,FALSE)*E28,0)</f>
        <v>0.89</v>
      </c>
      <c r="G28" s="58">
        <v>2</v>
      </c>
      <c r="H28" s="21">
        <f>IFERROR(VLOOKUP(B28,'Floral Costs'!B:C,2,FALSE)*G28,0)</f>
        <v>1.78</v>
      </c>
      <c r="I28" s="58">
        <v>2</v>
      </c>
      <c r="J28" s="21">
        <f>IFERROR(VLOOKUP(B28,'Floral Costs'!B:C,2,FALSE)*I28,0)</f>
        <v>1.78</v>
      </c>
      <c r="K28" t="s">
        <v>2</v>
      </c>
    </row>
    <row r="29" spans="1:18" x14ac:dyDescent="0.2">
      <c r="A29" s="59"/>
      <c r="B29" s="61" t="s">
        <v>27</v>
      </c>
      <c r="C29" s="58">
        <v>3</v>
      </c>
      <c r="D29" s="21">
        <f>IFERROR(VLOOKUP(B29,'Floral Costs'!B:C,2,FALSE)*C29,0)</f>
        <v>0.78</v>
      </c>
      <c r="E29" s="58">
        <v>3</v>
      </c>
      <c r="F29" s="21">
        <f>IFERROR(VLOOKUP(B29,'Floral Costs'!B:C,2,FALSE)*E29,0)</f>
        <v>0.78</v>
      </c>
      <c r="G29" s="58">
        <v>3</v>
      </c>
      <c r="H29" s="21">
        <f>IFERROR(VLOOKUP(B29,'Floral Costs'!B:C,2,FALSE)*G29,0)</f>
        <v>0.78</v>
      </c>
      <c r="I29" s="58">
        <v>3</v>
      </c>
      <c r="J29" s="21">
        <f>IFERROR(VLOOKUP(B29,'Floral Costs'!B:C,2,FALSE)*I29,0)</f>
        <v>0.78</v>
      </c>
      <c r="K29" t="s">
        <v>2</v>
      </c>
    </row>
    <row r="30" spans="1:18" x14ac:dyDescent="0.2">
      <c r="A30" s="59"/>
      <c r="B30" s="61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18" x14ac:dyDescent="0.2">
      <c r="A31" s="59"/>
      <c r="B31" s="61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18" x14ac:dyDescent="0.2">
      <c r="A32" s="59"/>
      <c r="B32" s="61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61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61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8.19</v>
      </c>
      <c r="E36" s="15"/>
      <c r="F36" s="15">
        <f>SUM(F24:F35)</f>
        <v>11.629999999999999</v>
      </c>
      <c r="G36" s="15"/>
      <c r="H36" s="15">
        <f>SUM(H24:H35)</f>
        <v>13.27</v>
      </c>
      <c r="I36" s="55"/>
      <c r="J36" s="15">
        <f>SUM(J24:J35)</f>
        <v>17.380000000000003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125</v>
      </c>
      <c r="C39" s="58">
        <v>1</v>
      </c>
      <c r="D39" s="23">
        <f>IFERROR(VLOOKUP(B39,'Hardgood Costs'!A:N,14,FALSE)*C39,0)</f>
        <v>6.9</v>
      </c>
      <c r="E39" s="58">
        <v>1</v>
      </c>
      <c r="F39" s="35">
        <f>IFERROR(VLOOKUP(B39,'Hardgood Costs'!A:N,14,FALSE)*E39,0)</f>
        <v>6.9</v>
      </c>
      <c r="G39" s="58">
        <v>1</v>
      </c>
      <c r="H39" s="35">
        <f>IFERROR(VLOOKUP(B39,'Hardgood Costs'!A:N,14,FALSE)*G39,0)</f>
        <v>6.9</v>
      </c>
      <c r="I39" s="58">
        <v>1</v>
      </c>
      <c r="J39" s="35">
        <f>IFERROR(VLOOKUP(B39,'Hardgood Costs'!A:N,14,FALSE)*I39,0)</f>
        <v>6.9</v>
      </c>
      <c r="K39" t="s">
        <v>2</v>
      </c>
    </row>
    <row r="40" spans="1:11" x14ac:dyDescent="0.2">
      <c r="B40" s="71"/>
      <c r="C40" s="58"/>
      <c r="D40" s="23">
        <f>IFERROR(VLOOKUP(B40,'Hardgood Costs'!A:N,14,FALSE)*C40,0)</f>
        <v>0</v>
      </c>
      <c r="E40" s="58"/>
      <c r="F40" s="35">
        <f>IFERROR(VLOOKUP(B40,'Hardgood Costs'!A:N,14,FALSE)*E40,0)</f>
        <v>0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6.9</v>
      </c>
      <c r="E45" s="15"/>
      <c r="F45" s="15">
        <f>SUM(F39:F44)</f>
        <v>6.9</v>
      </c>
      <c r="G45" s="15"/>
      <c r="H45" s="15">
        <f>SUM(H39:H44)</f>
        <v>6.9</v>
      </c>
      <c r="I45" s="55"/>
      <c r="J45" s="15">
        <f>SUM(J39:J44)</f>
        <v>6.9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35" priority="4" operator="lessThan">
      <formula>0.2</formula>
    </cfRule>
  </conditionalFormatting>
  <conditionalFormatting sqref="F20">
    <cfRule type="cellIs" dxfId="34" priority="3" operator="lessThan">
      <formula>0.2</formula>
    </cfRule>
  </conditionalFormatting>
  <conditionalFormatting sqref="H20">
    <cfRule type="cellIs" dxfId="33" priority="1" operator="lessThan">
      <formula>0.2</formula>
    </cfRule>
  </conditionalFormatting>
  <conditionalFormatting sqref="J20">
    <cfRule type="cellIs" dxfId="32" priority="2" operator="lessThan">
      <formula>0.2</formula>
    </cfRule>
  </conditionalFormatting>
  <pageMargins left="0.7" right="0.7" top="0.75" bottom="0.75" header="0.3" footer="0.3"/>
  <pageSetup scale="35" orientation="landscape" horizontalDpi="4294967295" verticalDpi="4294967295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FF66FF"/>
    <pageSetUpPr fitToPage="1"/>
  </sheetPr>
  <dimension ref="A1:U47"/>
  <sheetViews>
    <sheetView topLeftCell="A8" zoomScale="90" zoomScaleNormal="90" workbookViewId="0">
      <selection activeCell="P7" sqref="P7"/>
    </sheetView>
  </sheetViews>
  <sheetFormatPr baseColWidth="10" defaultColWidth="9.1640625" defaultRowHeight="15" x14ac:dyDescent="0.2"/>
  <cols>
    <col min="2" max="2" width="34.5" bestFit="1" customWidth="1"/>
    <col min="3" max="3" width="6" bestFit="1" customWidth="1"/>
    <col min="4" max="4" width="29.1640625" bestFit="1" customWidth="1"/>
    <col min="5" max="5" width="6" bestFit="1" customWidth="1"/>
    <col min="6" max="6" width="23.5" bestFit="1" customWidth="1"/>
    <col min="7" max="7" width="6" bestFit="1" customWidth="1"/>
    <col min="8" max="8" width="23.5" bestFit="1" customWidth="1"/>
    <col min="9" max="9" width="6" bestFit="1" customWidth="1"/>
    <col min="10" max="10" width="23.5" bestFit="1" customWidth="1"/>
  </cols>
  <sheetData>
    <row r="1" spans="1:11" x14ac:dyDescent="0.2">
      <c r="A1" s="1" t="s">
        <v>0</v>
      </c>
      <c r="B1" s="1"/>
      <c r="H1" s="2"/>
      <c r="I1" s="2"/>
      <c r="J1" s="2"/>
    </row>
    <row r="2" spans="1:11" x14ac:dyDescent="0.2">
      <c r="B2" t="s">
        <v>1</v>
      </c>
      <c r="C2" s="2"/>
      <c r="D2" s="3" t="s">
        <v>141</v>
      </c>
      <c r="E2" s="3"/>
      <c r="F2" s="3" t="s">
        <v>141</v>
      </c>
      <c r="G2" s="3"/>
      <c r="H2" s="3" t="s">
        <v>141</v>
      </c>
      <c r="I2" s="3"/>
      <c r="J2" s="3" t="s">
        <v>141</v>
      </c>
      <c r="K2" t="s">
        <v>2</v>
      </c>
    </row>
    <row r="3" spans="1:11" x14ac:dyDescent="0.2">
      <c r="B3" t="s">
        <v>104</v>
      </c>
      <c r="D3" s="3" t="s">
        <v>3</v>
      </c>
      <c r="E3" s="3"/>
      <c r="F3" s="3" t="s">
        <v>4</v>
      </c>
      <c r="G3" s="3"/>
      <c r="H3" s="3" t="s">
        <v>5</v>
      </c>
      <c r="I3" s="3"/>
      <c r="J3" s="3" t="s">
        <v>6</v>
      </c>
      <c r="K3" t="s">
        <v>2</v>
      </c>
    </row>
    <row r="4" spans="1:11" x14ac:dyDescent="0.2">
      <c r="B4" t="s">
        <v>7</v>
      </c>
      <c r="D4" s="4">
        <v>95</v>
      </c>
      <c r="E4" s="4"/>
      <c r="F4" s="4">
        <v>155</v>
      </c>
      <c r="G4" s="4"/>
      <c r="H4" s="4"/>
      <c r="I4" s="4"/>
      <c r="J4" s="4"/>
      <c r="K4" t="s">
        <v>2</v>
      </c>
    </row>
    <row r="5" spans="1:11" x14ac:dyDescent="0.2">
      <c r="B5" s="2" t="s">
        <v>8</v>
      </c>
      <c r="C5" s="2"/>
      <c r="D5" s="5">
        <f>SUM(D4:D4)</f>
        <v>95</v>
      </c>
      <c r="E5" s="5"/>
      <c r="F5" s="5">
        <f>SUM(F4:F4)</f>
        <v>155</v>
      </c>
      <c r="G5" s="5"/>
      <c r="H5" s="5">
        <f>SUM(H4:H4)</f>
        <v>0</v>
      </c>
      <c r="I5" s="5"/>
      <c r="J5" s="5">
        <f>SUM(J4:J4)</f>
        <v>0</v>
      </c>
    </row>
    <row r="6" spans="1:11" ht="16" thickBot="1" x14ac:dyDescent="0.25"/>
    <row r="7" spans="1:11" x14ac:dyDescent="0.2">
      <c r="B7" s="6"/>
      <c r="C7" s="7"/>
      <c r="D7" s="7"/>
      <c r="E7" s="7"/>
      <c r="F7" s="7"/>
      <c r="G7" s="7"/>
      <c r="H7" s="7"/>
      <c r="I7" s="7"/>
      <c r="J7" s="8"/>
    </row>
    <row r="8" spans="1:11" x14ac:dyDescent="0.2">
      <c r="B8" s="9" t="s">
        <v>9</v>
      </c>
      <c r="C8" s="37"/>
      <c r="J8" s="10"/>
    </row>
    <row r="9" spans="1:11" x14ac:dyDescent="0.2">
      <c r="B9" s="11" t="s">
        <v>7</v>
      </c>
      <c r="D9" s="12">
        <f>+D4</f>
        <v>95</v>
      </c>
      <c r="E9" s="12"/>
      <c r="F9" s="66">
        <f>+F4</f>
        <v>155</v>
      </c>
      <c r="G9" s="12"/>
      <c r="H9" s="12">
        <f>+H4</f>
        <v>0</v>
      </c>
      <c r="I9" s="12"/>
      <c r="J9" s="13">
        <f>+J4</f>
        <v>0</v>
      </c>
    </row>
    <row r="10" spans="1:11" x14ac:dyDescent="0.2">
      <c r="B10" s="11" t="s">
        <v>10</v>
      </c>
      <c r="D10" s="12">
        <f>-D4*0.2</f>
        <v>-19</v>
      </c>
      <c r="E10" s="12"/>
      <c r="F10" s="12">
        <f>-F4*0.2</f>
        <v>-31</v>
      </c>
      <c r="G10" s="12"/>
      <c r="H10" s="12">
        <f>-H4*0.2</f>
        <v>0</v>
      </c>
      <c r="I10" s="12"/>
      <c r="J10" s="13">
        <f>-J4*0.2</f>
        <v>0</v>
      </c>
    </row>
    <row r="11" spans="1:11" x14ac:dyDescent="0.2">
      <c r="B11" s="11" t="s">
        <v>11</v>
      </c>
      <c r="D11" s="12">
        <f>-D4*0.09</f>
        <v>-8.5499999999999989</v>
      </c>
      <c r="E11" s="12"/>
      <c r="F11" s="12">
        <f>-F4*0.09</f>
        <v>-13.95</v>
      </c>
      <c r="G11" s="12"/>
      <c r="H11" s="12">
        <f>-H4*0.09</f>
        <v>0</v>
      </c>
      <c r="I11" s="12"/>
      <c r="J11" s="13">
        <f>-J4*0.09</f>
        <v>0</v>
      </c>
    </row>
    <row r="12" spans="1:11" x14ac:dyDescent="0.2">
      <c r="B12" s="11" t="s">
        <v>12</v>
      </c>
      <c r="D12" s="12">
        <v>-4.99</v>
      </c>
      <c r="E12" s="12"/>
      <c r="F12" s="12">
        <f>+$D$12</f>
        <v>-4.99</v>
      </c>
      <c r="G12" s="12"/>
      <c r="H12" s="12">
        <f>+$D$12</f>
        <v>-4.99</v>
      </c>
      <c r="I12" s="12"/>
      <c r="J12" s="13">
        <f>+$D$12</f>
        <v>-4.99</v>
      </c>
    </row>
    <row r="13" spans="1:11" x14ac:dyDescent="0.2">
      <c r="B13" s="11" t="s">
        <v>13</v>
      </c>
      <c r="D13" s="12">
        <v>-2.75</v>
      </c>
      <c r="E13" s="12"/>
      <c r="F13" s="12">
        <v>-2.75</v>
      </c>
      <c r="G13" s="12"/>
      <c r="H13" s="12">
        <v>-2.75</v>
      </c>
      <c r="I13" s="12"/>
      <c r="J13" s="13">
        <v>-2.75</v>
      </c>
    </row>
    <row r="14" spans="1:11" x14ac:dyDescent="0.2">
      <c r="B14" s="11" t="s">
        <v>14</v>
      </c>
      <c r="D14" s="12">
        <v>-10</v>
      </c>
      <c r="E14" s="12"/>
      <c r="F14" s="12">
        <v>-10</v>
      </c>
      <c r="G14" s="12"/>
      <c r="H14" s="12">
        <v>-10</v>
      </c>
      <c r="I14" s="12"/>
      <c r="J14" s="13">
        <v>-10</v>
      </c>
    </row>
    <row r="15" spans="1:11" x14ac:dyDescent="0.2">
      <c r="B15" s="11" t="s">
        <v>15</v>
      </c>
      <c r="D15" s="12"/>
      <c r="E15" s="12"/>
      <c r="F15" s="12"/>
      <c r="G15" s="12"/>
      <c r="H15" s="12">
        <f>-H9*0.1</f>
        <v>0</v>
      </c>
      <c r="I15" s="12"/>
      <c r="J15" s="13">
        <f>-J9*0.1</f>
        <v>0</v>
      </c>
    </row>
    <row r="16" spans="1:11" x14ac:dyDescent="0.2">
      <c r="B16" s="11" t="s">
        <v>16</v>
      </c>
      <c r="D16" s="12">
        <v>-3</v>
      </c>
      <c r="E16" s="12"/>
      <c r="F16" s="12">
        <v>-3</v>
      </c>
      <c r="G16" s="12"/>
      <c r="H16" s="12">
        <v>-3</v>
      </c>
      <c r="I16" s="12"/>
      <c r="J16" s="13">
        <v>-3</v>
      </c>
    </row>
    <row r="17" spans="1:21" x14ac:dyDescent="0.2">
      <c r="B17" s="11" t="s">
        <v>17</v>
      </c>
      <c r="D17" s="12">
        <f>-D45</f>
        <v>-5.12</v>
      </c>
      <c r="E17" s="12"/>
      <c r="F17" s="12">
        <f>-F45</f>
        <v>-5.94</v>
      </c>
      <c r="G17" s="12"/>
      <c r="H17" s="12">
        <f>-H45</f>
        <v>0</v>
      </c>
      <c r="I17" s="12"/>
      <c r="J17" s="13">
        <f>-J45</f>
        <v>0</v>
      </c>
      <c r="M17" s="73"/>
      <c r="N17" s="73"/>
      <c r="O17" s="73"/>
      <c r="P17" s="73"/>
      <c r="Q17" s="73"/>
      <c r="R17" s="73"/>
      <c r="S17" s="73"/>
      <c r="T17" s="73"/>
      <c r="U17" s="73"/>
    </row>
    <row r="18" spans="1:21" x14ac:dyDescent="0.2">
      <c r="B18" s="11" t="s">
        <v>18</v>
      </c>
      <c r="D18" s="12">
        <f>-D36</f>
        <v>-20.500000000000004</v>
      </c>
      <c r="E18" s="12"/>
      <c r="F18" s="12">
        <f>-F36</f>
        <v>-39.700000000000003</v>
      </c>
      <c r="G18" s="12"/>
      <c r="H18" s="12">
        <f>-H36</f>
        <v>0</v>
      </c>
      <c r="I18" s="12"/>
      <c r="J18" s="13">
        <f>-J36</f>
        <v>0</v>
      </c>
      <c r="M18" s="73"/>
      <c r="N18" s="73" t="s">
        <v>188</v>
      </c>
      <c r="O18" s="73"/>
      <c r="P18" s="73"/>
      <c r="Q18" s="73"/>
      <c r="R18" s="73"/>
      <c r="S18" s="73"/>
      <c r="T18" s="73"/>
      <c r="U18" s="73"/>
    </row>
    <row r="19" spans="1:21" x14ac:dyDescent="0.2">
      <c r="B19" s="11" t="s">
        <v>19</v>
      </c>
      <c r="D19" s="15">
        <f>SUM(D9:D18)</f>
        <v>21.09</v>
      </c>
      <c r="E19" s="15"/>
      <c r="F19" s="15">
        <f>SUM(F9:F18)</f>
        <v>43.67</v>
      </c>
      <c r="G19" s="15"/>
      <c r="H19" s="15">
        <f>SUM(H9:H18)</f>
        <v>-20.740000000000002</v>
      </c>
      <c r="I19" s="15"/>
      <c r="J19" s="16">
        <f>SUM(J9:J18)</f>
        <v>-20.740000000000002</v>
      </c>
      <c r="M19" s="73"/>
      <c r="N19" s="73"/>
      <c r="O19" s="73"/>
      <c r="P19" s="73"/>
      <c r="Q19" s="73"/>
      <c r="R19" s="73"/>
      <c r="S19" s="73"/>
      <c r="T19" s="73"/>
      <c r="U19" s="73"/>
    </row>
    <row r="20" spans="1:21" x14ac:dyDescent="0.2">
      <c r="B20" s="11" t="s">
        <v>20</v>
      </c>
      <c r="D20" s="17">
        <f>+D19/D9</f>
        <v>0.222</v>
      </c>
      <c r="E20" s="38"/>
      <c r="F20" s="17">
        <f>+F19/F9</f>
        <v>0.281741935483871</v>
      </c>
      <c r="G20" s="38"/>
      <c r="H20" s="17" t="e">
        <f>+H19/H9</f>
        <v>#DIV/0!</v>
      </c>
      <c r="I20" s="38"/>
      <c r="J20" s="18" t="e">
        <f>+J19/J9</f>
        <v>#DIV/0!</v>
      </c>
      <c r="M20" s="73"/>
      <c r="N20" s="73"/>
      <c r="O20" s="73"/>
      <c r="P20" s="73"/>
      <c r="Q20" s="73"/>
      <c r="R20" s="73"/>
      <c r="S20" s="73"/>
      <c r="T20" s="73"/>
      <c r="U20" s="73"/>
    </row>
    <row r="21" spans="1:21" ht="16" thickBot="1" x14ac:dyDescent="0.25">
      <c r="B21" s="19"/>
      <c r="C21" s="20"/>
      <c r="D21" s="75" t="s">
        <v>21</v>
      </c>
      <c r="E21" s="75"/>
      <c r="F21" s="75"/>
      <c r="G21" s="75"/>
      <c r="H21" s="75"/>
      <c r="I21" s="75"/>
      <c r="J21" s="76"/>
    </row>
    <row r="23" spans="1:21" x14ac:dyDescent="0.2">
      <c r="A23" s="2" t="s">
        <v>110</v>
      </c>
      <c r="B23" s="2" t="s">
        <v>22</v>
      </c>
      <c r="C23" s="2" t="s">
        <v>69</v>
      </c>
      <c r="E23" s="2" t="s">
        <v>69</v>
      </c>
      <c r="G23" s="2" t="s">
        <v>69</v>
      </c>
      <c r="I23" s="2" t="s">
        <v>69</v>
      </c>
    </row>
    <row r="24" spans="1:21" x14ac:dyDescent="0.2">
      <c r="A24" s="59" t="s">
        <v>86</v>
      </c>
      <c r="B24" s="60" t="s">
        <v>122</v>
      </c>
      <c r="C24" s="58">
        <v>12</v>
      </c>
      <c r="D24" s="64">
        <f>IFERROR(VLOOKUP(B24,'Floral Costs'!B:C,2,FALSE)*C24,0)</f>
        <v>19.200000000000003</v>
      </c>
      <c r="E24" s="58">
        <v>24</v>
      </c>
      <c r="F24" s="64">
        <f>IFERROR(VLOOKUP(B24,'Floral Costs'!B:C,2,FALSE)*E24,0)</f>
        <v>38.400000000000006</v>
      </c>
      <c r="G24" s="58"/>
      <c r="H24" s="21">
        <f>IFERROR(VLOOKUP(B24,'Floral Costs'!B:C,2,FALSE)*G24,0)</f>
        <v>0</v>
      </c>
      <c r="I24" s="58"/>
      <c r="J24" s="21">
        <f>IFERROR(VLOOKUP(B24,'Floral Costs'!B:C,2,FALSE)*I24,0)</f>
        <v>0</v>
      </c>
      <c r="K24" t="s">
        <v>2</v>
      </c>
    </row>
    <row r="25" spans="1:21" x14ac:dyDescent="0.2">
      <c r="A25" s="59"/>
      <c r="B25" s="61" t="s">
        <v>27</v>
      </c>
      <c r="C25" s="58">
        <v>5</v>
      </c>
      <c r="D25" s="64">
        <f>IFERROR(VLOOKUP(B25,'Floral Costs'!B:C,2,FALSE)*C25,0)</f>
        <v>1.3</v>
      </c>
      <c r="E25" s="58">
        <v>5</v>
      </c>
      <c r="F25" s="64">
        <f>IFERROR(VLOOKUP(B25,'Floral Costs'!B:C,2,FALSE)*E25,0)</f>
        <v>1.3</v>
      </c>
      <c r="G25" s="58"/>
      <c r="H25" s="21">
        <f>IFERROR(VLOOKUP(B25,'Floral Costs'!B:C,2,FALSE)*G25,0)</f>
        <v>0</v>
      </c>
      <c r="I25" s="58"/>
      <c r="J25" s="21">
        <f>IFERROR(VLOOKUP(B25,'Floral Costs'!B:C,2,FALSE)*I25,0)</f>
        <v>0</v>
      </c>
      <c r="K25" t="s">
        <v>2</v>
      </c>
    </row>
    <row r="26" spans="1:21" x14ac:dyDescent="0.2">
      <c r="A26" s="59"/>
      <c r="B26" s="61"/>
      <c r="C26" s="58"/>
      <c r="D26" s="64">
        <f>IFERROR(VLOOKUP(B26,'Floral Costs'!B:C,2,FALSE)*C26,0)</f>
        <v>0</v>
      </c>
      <c r="E26" s="58"/>
      <c r="F26" s="64">
        <f>IFERROR(VLOOKUP(B26,'Floral Costs'!B:C,2,FALSE)*E26,0)</f>
        <v>0</v>
      </c>
      <c r="G26" s="58"/>
      <c r="H26" s="21">
        <f>IFERROR(VLOOKUP(B26,'Floral Costs'!B:C,2,FALSE)*G26,0)</f>
        <v>0</v>
      </c>
      <c r="I26" s="58"/>
      <c r="J26" s="21">
        <f>IFERROR(VLOOKUP(B26,'Floral Costs'!B:C,2,FALSE)*I26,0)</f>
        <v>0</v>
      </c>
      <c r="K26" t="s">
        <v>2</v>
      </c>
    </row>
    <row r="27" spans="1:21" x14ac:dyDescent="0.2">
      <c r="A27" s="59"/>
      <c r="B27" s="62"/>
      <c r="C27" s="58"/>
      <c r="D27" s="64">
        <f>IFERROR(VLOOKUP(B27,'Floral Costs'!B:C,2,FALSE)*C27,0)</f>
        <v>0</v>
      </c>
      <c r="E27" s="58"/>
      <c r="F27" s="64">
        <f>IFERROR(VLOOKUP(B27,'Floral Costs'!B:C,2,FALSE)*E27,0)</f>
        <v>0</v>
      </c>
      <c r="G27" s="58"/>
      <c r="H27" s="21">
        <f>IFERROR(VLOOKUP(B27,'Floral Costs'!B:C,2,FALSE)*G27,0)</f>
        <v>0</v>
      </c>
      <c r="I27" s="58"/>
      <c r="J27" s="21">
        <f>IFERROR(VLOOKUP(B27,'Floral Costs'!B:C,2,FALSE)*I27,0)</f>
        <v>0</v>
      </c>
      <c r="K27" t="s">
        <v>2</v>
      </c>
    </row>
    <row r="28" spans="1:21" x14ac:dyDescent="0.2">
      <c r="A28" s="59"/>
      <c r="B28" s="56"/>
      <c r="C28" s="58"/>
      <c r="D28" s="21">
        <f>IFERROR(VLOOKUP(B28,'Floral Costs'!B:C,2,FALSE)*C28,0)</f>
        <v>0</v>
      </c>
      <c r="E28" s="58"/>
      <c r="F28" s="21">
        <f>IFERROR(VLOOKUP(B28,'Floral Costs'!B:C,2,FALSE)*E28,0)</f>
        <v>0</v>
      </c>
      <c r="G28" s="58"/>
      <c r="H28" s="21">
        <f>IFERROR(VLOOKUP(B28,'Floral Costs'!B:C,2,FALSE)*G28,0)</f>
        <v>0</v>
      </c>
      <c r="I28" s="58"/>
      <c r="J28" s="21">
        <f>IFERROR(VLOOKUP(B28,'Floral Costs'!B:C,2,FALSE)*I28,0)</f>
        <v>0</v>
      </c>
      <c r="K28" t="s">
        <v>2</v>
      </c>
    </row>
    <row r="29" spans="1:21" x14ac:dyDescent="0.2">
      <c r="A29" s="59"/>
      <c r="B29" s="29"/>
      <c r="C29" s="58"/>
      <c r="D29" s="21">
        <f>IFERROR(VLOOKUP(B29,'Floral Costs'!B:C,2,FALSE)*C29,0)</f>
        <v>0</v>
      </c>
      <c r="E29" s="58"/>
      <c r="F29" s="21">
        <f>IFERROR(VLOOKUP(B29,'Floral Costs'!B:C,2,FALSE)*E29,0)</f>
        <v>0</v>
      </c>
      <c r="G29" s="58"/>
      <c r="H29" s="21">
        <f>IFERROR(VLOOKUP(B29,'Floral Costs'!B:C,2,FALSE)*G29,0)</f>
        <v>0</v>
      </c>
      <c r="I29" s="58"/>
      <c r="J29" s="21">
        <f>IFERROR(VLOOKUP(B29,'Floral Costs'!B:C,2,FALSE)*I29,0)</f>
        <v>0</v>
      </c>
      <c r="K29" t="s">
        <v>2</v>
      </c>
    </row>
    <row r="30" spans="1:21" x14ac:dyDescent="0.2">
      <c r="A30" s="59"/>
      <c r="B30" s="29"/>
      <c r="C30" s="58"/>
      <c r="D30" s="21">
        <f>IFERROR(VLOOKUP(B30,'Floral Costs'!B:C,2,FALSE)*C30,0)</f>
        <v>0</v>
      </c>
      <c r="E30" s="58"/>
      <c r="F30" s="21">
        <f>IFERROR(VLOOKUP(B30,'Floral Costs'!B:C,2,FALSE)*E30,0)</f>
        <v>0</v>
      </c>
      <c r="G30" s="58"/>
      <c r="H30" s="21">
        <f>IFERROR(VLOOKUP(B30,'Floral Costs'!B:C,2,FALSE)*G30,0)</f>
        <v>0</v>
      </c>
      <c r="I30" s="58"/>
      <c r="J30" s="21">
        <f>IFERROR(VLOOKUP(B30,'Floral Costs'!B:C,2,FALSE)*I30,0)</f>
        <v>0</v>
      </c>
      <c r="K30" t="s">
        <v>2</v>
      </c>
    </row>
    <row r="31" spans="1:21" x14ac:dyDescent="0.2">
      <c r="A31" s="59"/>
      <c r="B31" s="29"/>
      <c r="C31" s="58"/>
      <c r="D31" s="21">
        <f>IFERROR(VLOOKUP(B31,'Floral Costs'!B:C,2,FALSE)*C31,0)</f>
        <v>0</v>
      </c>
      <c r="E31" s="58"/>
      <c r="F31" s="21">
        <f>IFERROR(VLOOKUP(B31,'Floral Costs'!B:C,2,FALSE)*E31,0)</f>
        <v>0</v>
      </c>
      <c r="G31" s="58"/>
      <c r="H31" s="21">
        <f>IFERROR(VLOOKUP(B31,'Floral Costs'!B:C,2,FALSE)*G31,0)</f>
        <v>0</v>
      </c>
      <c r="I31" s="58"/>
      <c r="J31" s="21">
        <f>IFERROR(VLOOKUP(B31,'Floral Costs'!B:C,2,FALSE)*I31,0)</f>
        <v>0</v>
      </c>
      <c r="K31" t="s">
        <v>2</v>
      </c>
    </row>
    <row r="32" spans="1:21" x14ac:dyDescent="0.2">
      <c r="A32" s="59"/>
      <c r="B32" s="29"/>
      <c r="C32" s="58"/>
      <c r="D32" s="21">
        <f>IFERROR(VLOOKUP(B32,'Floral Costs'!B:C,2,FALSE)*C32,0)</f>
        <v>0</v>
      </c>
      <c r="E32" s="58"/>
      <c r="F32" s="21">
        <f>IFERROR(VLOOKUP(B32,'Floral Costs'!B:C,2,FALSE)*E32,0)</f>
        <v>0</v>
      </c>
      <c r="G32" s="58"/>
      <c r="H32" s="21">
        <f>IFERROR(VLOOKUP(B32,'Floral Costs'!B:C,2,FALSE)*G32,0)</f>
        <v>0</v>
      </c>
      <c r="I32" s="58"/>
      <c r="J32" s="21">
        <f>IFERROR(VLOOKUP(B32,'Floral Costs'!B:C,2,FALSE)*I32,0)</f>
        <v>0</v>
      </c>
      <c r="K32" t="s">
        <v>2</v>
      </c>
    </row>
    <row r="33" spans="1:11" x14ac:dyDescent="0.2">
      <c r="A33" s="59"/>
      <c r="B33" s="29"/>
      <c r="C33" s="58"/>
      <c r="D33" s="21">
        <f>IFERROR(VLOOKUP(B33,'Floral Costs'!B:C,2,FALSE)*C33,0)</f>
        <v>0</v>
      </c>
      <c r="E33" s="58"/>
      <c r="F33" s="21">
        <f>IFERROR(VLOOKUP(B33,'Floral Costs'!B:C,2,FALSE)*E33,0)</f>
        <v>0</v>
      </c>
      <c r="G33" s="58"/>
      <c r="H33" s="21">
        <f>IFERROR(VLOOKUP(B33,'Floral Costs'!B:C,2,FALSE)*G33,0)</f>
        <v>0</v>
      </c>
      <c r="I33" s="58"/>
      <c r="J33" s="21">
        <f>IFERROR(VLOOKUP(B33,'Floral Costs'!B:C,2,FALSE)*I33,0)</f>
        <v>0</v>
      </c>
      <c r="K33" t="s">
        <v>2</v>
      </c>
    </row>
    <row r="34" spans="1:11" x14ac:dyDescent="0.2">
      <c r="A34" s="59"/>
      <c r="B34" s="29"/>
      <c r="C34" s="58"/>
      <c r="D34" s="21">
        <f>IFERROR(VLOOKUP(B34,'Floral Costs'!B:C,2,FALSE)*C34,0)</f>
        <v>0</v>
      </c>
      <c r="E34" s="58"/>
      <c r="F34" s="21">
        <f>IFERROR(VLOOKUP(B34,'Floral Costs'!B:C,2,FALSE)*E34,0)</f>
        <v>0</v>
      </c>
      <c r="G34" s="58"/>
      <c r="H34" s="21">
        <f>IFERROR(VLOOKUP(B34,'Floral Costs'!B:C,2,FALSE)*G34,0)</f>
        <v>0</v>
      </c>
      <c r="I34" s="58"/>
      <c r="J34" s="21">
        <f>IFERROR(VLOOKUP(B34,'Floral Costs'!B:C,2,FALSE)*I34,0)</f>
        <v>0</v>
      </c>
      <c r="K34" t="s">
        <v>2</v>
      </c>
    </row>
    <row r="35" spans="1:11" x14ac:dyDescent="0.2">
      <c r="A35" s="59"/>
      <c r="B35" s="29"/>
      <c r="C35" s="67"/>
      <c r="D35" s="21">
        <f>IFERROR(VLOOKUP(B35,'Floral Costs'!B:C,2,FALSE)*C35,0)</f>
        <v>0</v>
      </c>
      <c r="E35" s="58"/>
      <c r="F35" s="21">
        <f>IFERROR(VLOOKUP(B35,'Floral Costs'!B:C,2,FALSE)*E35,0)</f>
        <v>0</v>
      </c>
      <c r="G35" s="58"/>
      <c r="H35" s="21">
        <f>IFERROR(VLOOKUP(B35,'Floral Costs'!B:C,2,FALSE)*G35,0)</f>
        <v>0</v>
      </c>
      <c r="I35" s="67"/>
      <c r="J35" s="21">
        <f>IFERROR(VLOOKUP(B35,'Floral Costs'!B:C,2,FALSE)*I35,0)</f>
        <v>0</v>
      </c>
      <c r="K35" t="s">
        <v>2</v>
      </c>
    </row>
    <row r="36" spans="1:11" x14ac:dyDescent="0.2">
      <c r="C36" s="55"/>
      <c r="D36" s="15">
        <f>SUM(D24:D35)</f>
        <v>20.500000000000004</v>
      </c>
      <c r="E36" s="15"/>
      <c r="F36" s="15">
        <f>SUM(F24:F35)</f>
        <v>39.700000000000003</v>
      </c>
      <c r="G36" s="15"/>
      <c r="H36" s="15">
        <f>SUM(H24:H35)</f>
        <v>0</v>
      </c>
      <c r="I36" s="55"/>
      <c r="J36" s="15">
        <f>SUM(J24:J35)</f>
        <v>0</v>
      </c>
    </row>
    <row r="37" spans="1:11" x14ac:dyDescent="0.2">
      <c r="C37" s="55"/>
    </row>
    <row r="38" spans="1:11" x14ac:dyDescent="0.2">
      <c r="B38" s="2" t="s">
        <v>107</v>
      </c>
      <c r="C38" s="2" t="s">
        <v>69</v>
      </c>
      <c r="E38" s="2" t="s">
        <v>69</v>
      </c>
      <c r="G38" s="2" t="s">
        <v>69</v>
      </c>
      <c r="I38" s="2" t="s">
        <v>69</v>
      </c>
    </row>
    <row r="39" spans="1:11" x14ac:dyDescent="0.2">
      <c r="B39" s="29" t="s">
        <v>164</v>
      </c>
      <c r="C39" s="58">
        <v>1</v>
      </c>
      <c r="D39" s="23">
        <f>IFERROR(VLOOKUP(B39,'Hardgood Costs'!A:N,14,FALSE)*C39,0)</f>
        <v>5.12</v>
      </c>
      <c r="E39" s="58"/>
      <c r="F39" s="35">
        <f>IFERROR(VLOOKUP(B39,'Hardgood Costs'!A:N,14,FALSE)*E39,0)</f>
        <v>0</v>
      </c>
      <c r="G39" s="58"/>
      <c r="H39" s="35">
        <f>IFERROR(VLOOKUP(B39,'Hardgood Costs'!A:N,14,FALSE)*G39,0)</f>
        <v>0</v>
      </c>
      <c r="I39" s="58"/>
      <c r="J39" s="35">
        <f>IFERROR(VLOOKUP(B39,'Hardgood Costs'!A:N,14,FALSE)*I39,0)</f>
        <v>0</v>
      </c>
      <c r="K39" t="s">
        <v>2</v>
      </c>
    </row>
    <row r="40" spans="1:11" x14ac:dyDescent="0.2">
      <c r="B40" s="71" t="s">
        <v>165</v>
      </c>
      <c r="C40" s="58"/>
      <c r="D40" s="23">
        <f>IFERROR(VLOOKUP(B40,'Hardgood Costs'!A:N,14,FALSE)*C40,0)</f>
        <v>0</v>
      </c>
      <c r="E40" s="58">
        <v>1</v>
      </c>
      <c r="F40" s="35">
        <f>IFERROR(VLOOKUP(B40,'Hardgood Costs'!A:N,14,FALSE)*E40,0)</f>
        <v>5.94</v>
      </c>
      <c r="G40" s="58"/>
      <c r="H40" s="35">
        <f>IFERROR(VLOOKUP(B40,'Hardgood Costs'!A:N,14,FALSE)*G40,0)</f>
        <v>0</v>
      </c>
      <c r="I40" s="58"/>
      <c r="J40" s="35">
        <f>IFERROR(VLOOKUP(B40,'Hardgood Costs'!A:N,14,FALSE)*I40,0)</f>
        <v>0</v>
      </c>
      <c r="K40" t="s">
        <v>2</v>
      </c>
    </row>
    <row r="41" spans="1:11" x14ac:dyDescent="0.2">
      <c r="B41" s="29"/>
      <c r="C41" s="58"/>
      <c r="D41" s="23">
        <f>IFERROR(VLOOKUP(B41,'Hardgood Costs'!A:N,14,FALSE)*C41,0)</f>
        <v>0</v>
      </c>
      <c r="E41" s="58"/>
      <c r="F41" s="35">
        <f>IFERROR(VLOOKUP(B41,'Hardgood Costs'!A:N,14,FALSE)*E41,0)</f>
        <v>0</v>
      </c>
      <c r="G41" s="58"/>
      <c r="H41" s="35">
        <f>IFERROR(VLOOKUP(B41,'Hardgood Costs'!A:N,14,FALSE)*G41,0)</f>
        <v>0</v>
      </c>
      <c r="I41" s="58"/>
      <c r="J41" s="35">
        <f>IFERROR(VLOOKUP(B41,'Hardgood Costs'!A:N,14,FALSE)*I41,0)</f>
        <v>0</v>
      </c>
      <c r="K41" t="s">
        <v>2</v>
      </c>
    </row>
    <row r="42" spans="1:11" x14ac:dyDescent="0.2">
      <c r="B42" s="29"/>
      <c r="C42" s="58"/>
      <c r="D42" s="23">
        <f>IFERROR(VLOOKUP(B42,'Hardgood Costs'!A:N,14,FALSE)*C42,0)</f>
        <v>0</v>
      </c>
      <c r="E42" s="58"/>
      <c r="F42" s="35">
        <f>IFERROR(VLOOKUP(B42,'Hardgood Costs'!A:N,14,FALSE)*E42,0)</f>
        <v>0</v>
      </c>
      <c r="G42" s="58"/>
      <c r="H42" s="35">
        <f>IFERROR(VLOOKUP(B42,'Hardgood Costs'!A:N,14,FALSE)*G42,0)</f>
        <v>0</v>
      </c>
      <c r="I42" s="58"/>
      <c r="J42" s="35">
        <f>IFERROR(VLOOKUP(B42,'Hardgood Costs'!A:N,14,FALSE)*I42,0)</f>
        <v>0</v>
      </c>
      <c r="K42" t="s">
        <v>2</v>
      </c>
    </row>
    <row r="43" spans="1:11" x14ac:dyDescent="0.2">
      <c r="B43" s="29"/>
      <c r="C43" s="58"/>
      <c r="D43" s="23">
        <f>IFERROR(VLOOKUP(B43,'Hardgood Costs'!A:N,14,FALSE)*C43,0)</f>
        <v>0</v>
      </c>
      <c r="E43" s="58"/>
      <c r="F43" s="35">
        <f>IFERROR(VLOOKUP(B43,'Hardgood Costs'!A:N,14,FALSE)*E43,0)</f>
        <v>0</v>
      </c>
      <c r="G43" s="58"/>
      <c r="H43" s="35">
        <f>IFERROR(VLOOKUP(B43,'Hardgood Costs'!A:N,14,FALSE)*G43,0)</f>
        <v>0</v>
      </c>
      <c r="I43" s="58"/>
      <c r="J43" s="35">
        <f>IFERROR(VLOOKUP(B43,'Hardgood Costs'!A:N,14,FALSE)*I43,0)</f>
        <v>0</v>
      </c>
      <c r="K43" t="s">
        <v>2</v>
      </c>
    </row>
    <row r="44" spans="1:11" x14ac:dyDescent="0.2">
      <c r="B44" s="29"/>
      <c r="C44" s="67"/>
      <c r="D44" s="23">
        <f>IFERROR(VLOOKUP(B44,'Hardgood Costs'!A:N,14,FALSE)*C44,0)</f>
        <v>0</v>
      </c>
      <c r="E44" s="58"/>
      <c r="F44" s="35">
        <f>IFERROR(VLOOKUP(B44,'Hardgood Costs'!A:N,14,FALSE)*E44,0)</f>
        <v>0</v>
      </c>
      <c r="G44" s="58"/>
      <c r="H44" s="35">
        <f>IFERROR(VLOOKUP(B44,'Hardgood Costs'!A:N,14,FALSE)*G44,0)</f>
        <v>0</v>
      </c>
      <c r="I44" s="67"/>
      <c r="J44" s="35">
        <f>IFERROR(VLOOKUP(B44,'Hardgood Costs'!A:N,14,FALSE)*I44,0)</f>
        <v>0</v>
      </c>
      <c r="K44" t="s">
        <v>2</v>
      </c>
    </row>
    <row r="45" spans="1:11" x14ac:dyDescent="0.2">
      <c r="C45" s="55"/>
      <c r="D45" s="15">
        <f>SUM(D39:D44)</f>
        <v>5.12</v>
      </c>
      <c r="E45" s="15"/>
      <c r="F45" s="15">
        <f>SUM(F39:F44)</f>
        <v>5.94</v>
      </c>
      <c r="G45" s="15"/>
      <c r="H45" s="15">
        <f>SUM(H39:H44)</f>
        <v>0</v>
      </c>
      <c r="I45" s="55"/>
      <c r="J45" s="15">
        <f>SUM(J39:J44)</f>
        <v>0</v>
      </c>
    </row>
    <row r="46" spans="1:11" x14ac:dyDescent="0.2">
      <c r="C46" s="55"/>
    </row>
    <row r="47" spans="1:11" x14ac:dyDescent="0.2">
      <c r="C47" s="55"/>
    </row>
  </sheetData>
  <mergeCells count="1">
    <mergeCell ref="D21:J21"/>
  </mergeCells>
  <conditionalFormatting sqref="D20">
    <cfRule type="cellIs" dxfId="31" priority="4" operator="lessThan">
      <formula>0.2</formula>
    </cfRule>
  </conditionalFormatting>
  <conditionalFormatting sqref="F20">
    <cfRule type="cellIs" dxfId="30" priority="3" operator="lessThan">
      <formula>0.2</formula>
    </cfRule>
  </conditionalFormatting>
  <conditionalFormatting sqref="H20">
    <cfRule type="cellIs" dxfId="29" priority="1" operator="lessThan">
      <formula>0.2</formula>
    </cfRule>
  </conditionalFormatting>
  <conditionalFormatting sqref="J20">
    <cfRule type="cellIs" dxfId="28" priority="2" operator="lessThan">
      <formula>0.2</formula>
    </cfRule>
  </conditionalFormatting>
  <pageMargins left="0.7" right="0.7" top="0.75" bottom="0.75" header="0.3" footer="0.3"/>
  <pageSetup scale="34" orientation="landscape" horizontalDpi="4294967295" verticalDpi="4294967295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1E7D5D4B50A3A84BB2BF776021EF5E32" ma:contentTypeVersion="15" ma:contentTypeDescription="Create a new document." ma:contentTypeScope="" ma:versionID="4ecd16ad7c1de13ce2b54b4c7d0b62c2">
  <xsd:schema xmlns:xsd="http://www.w3.org/2001/XMLSchema" xmlns:xs="http://www.w3.org/2001/XMLSchema" xmlns:p="http://schemas.microsoft.com/office/2006/metadata/properties" xmlns:ns3="69056383-ed55-4bc1-a37c-2d9b955ea9e1" xmlns:ns4="059a0636-7adb-4227-bcd8-30bf10d4054f" targetNamespace="http://schemas.microsoft.com/office/2006/metadata/properties" ma:root="true" ma:fieldsID="694ad369f0e59ebcc5779b17b021ee36" ns3:_="" ns4:_="">
    <xsd:import namespace="69056383-ed55-4bc1-a37c-2d9b955ea9e1"/>
    <xsd:import namespace="059a0636-7adb-4227-bcd8-30bf10d4054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MediaServiceDateTaken" minOccurs="0"/>
                <xsd:element ref="ns3:MediaServiceLocation" minOccurs="0"/>
                <xsd:element ref="ns3:MediaServiceAutoKeyPoints" minOccurs="0"/>
                <xsd:element ref="ns3:MediaServiceKeyPoints" minOccurs="0"/>
                <xsd:element ref="ns4:SharedWithUsers" minOccurs="0"/>
                <xsd:element ref="ns4:SharedWithDetails" minOccurs="0"/>
                <xsd:element ref="ns4:SharingHintHash" minOccurs="0"/>
                <xsd:element ref="ns3:MediaLengthInSeconds" minOccurs="0"/>
                <xsd:element ref="ns3:_activity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9056383-ed55-4bc1-a37c-2d9b955ea9e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5" nillable="true" ma:displayName="Location" ma:internalName="MediaServiceLocation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LengthInSeconds" ma:index="21" nillable="true" ma:displayName="MediaLengthInSeconds" ma:hidden="true" ma:internalName="MediaLengthInSeconds" ma:readOnly="true">
      <xsd:simpleType>
        <xsd:restriction base="dms:Unknown"/>
      </xsd:simpleType>
    </xsd:element>
    <xsd:element name="_activity" ma:index="22" nillable="true" ma:displayName="_activity" ma:hidden="true" ma:internalName="_activity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59a0636-7adb-4227-bcd8-30bf10d4054f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20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69056383-ed55-4bc1-a37c-2d9b955ea9e1" xsi:nil="true"/>
  </documentManagement>
</p:properties>
</file>

<file path=customXml/itemProps1.xml><?xml version="1.0" encoding="utf-8"?>
<ds:datastoreItem xmlns:ds="http://schemas.openxmlformats.org/officeDocument/2006/customXml" ds:itemID="{44486CBF-5A09-4FCC-A9FA-FE4622BFFA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9056383-ed55-4bc1-a37c-2d9b955ea9e1"/>
    <ds:schemaRef ds:uri="059a0636-7adb-4227-bcd8-30bf10d4054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51D4345A-064F-4B54-844D-974D3D2C923B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3D6625FB-3A75-4626-8768-D48F89FB3EA4}">
  <ds:schemaRefs>
    <ds:schemaRef ds:uri="http://schemas.microsoft.com/office/2006/metadata/properties"/>
    <ds:schemaRef ds:uri="http://purl.org/dc/dcmitype/"/>
    <ds:schemaRef ds:uri="http://purl.org/dc/terms/"/>
    <ds:schemaRef ds:uri="http://purl.org/dc/elements/1.1/"/>
    <ds:schemaRef ds:uri="059a0636-7adb-4227-bcd8-30bf10d4054f"/>
    <ds:schemaRef ds:uri="http://schemas.openxmlformats.org/package/2006/metadata/core-properties"/>
    <ds:schemaRef ds:uri="http://schemas.microsoft.com/office/2006/documentManagement/types"/>
    <ds:schemaRef ds:uri="http://www.w3.org/XML/1998/namespace"/>
    <ds:schemaRef ds:uri="http://schemas.microsoft.com/office/infopath/2007/PartnerControls"/>
    <ds:schemaRef ds:uri="69056383-ed55-4bc1-a37c-2d9b955ea9e1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Floral Costs</vt:lpstr>
      <vt:lpstr>Hardgood Costs</vt:lpstr>
      <vt:lpstr>V5477</vt:lpstr>
      <vt:lpstr>23-V3</vt:lpstr>
      <vt:lpstr>V20</vt:lpstr>
      <vt:lpstr>FSG pink and red </vt:lpstr>
      <vt:lpstr>V5-P</vt:lpstr>
      <vt:lpstr>NEW-V15G</vt:lpstr>
      <vt:lpstr>Red Rose Cinched</vt:lpstr>
      <vt:lpstr>Red Rose GD </vt:lpstr>
      <vt:lpstr>B59</vt:lpstr>
      <vt:lpstr>Pink Rose GD</vt:lpstr>
      <vt:lpstr>Lavender Rose GD</vt:lpstr>
      <vt:lpstr>C5375</vt:lpstr>
      <vt:lpstr>FLRS</vt:lpstr>
      <vt:lpstr>DG</vt:lpstr>
    </vt:vector>
  </TitlesOfParts>
  <Company>FTD, LLC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Fuller, Megan</dc:creator>
  <cp:lastModifiedBy>Charles Ancel</cp:lastModifiedBy>
  <cp:lastPrinted>2023-06-29T13:06:48Z</cp:lastPrinted>
  <dcterms:created xsi:type="dcterms:W3CDTF">2023-06-08T15:26:10Z</dcterms:created>
  <dcterms:modified xsi:type="dcterms:W3CDTF">2023-07-21T14:46:26Z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0x0101001E7D5D4B50A3A84BB2BF776021EF5E32</vt:lpwstr>
  </property>
</Properties>
</file>